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D:\NOTES\Bureautique\Excel2016\02\Exos\12-RechercheV\"/>
    </mc:Choice>
  </mc:AlternateContent>
  <bookViews>
    <workbookView xWindow="0" yWindow="0" windowWidth="21570" windowHeight="8085"/>
  </bookViews>
  <sheets>
    <sheet name="Intro" sheetId="9" r:id="rId1"/>
    <sheet name="Intro (2)" sheetId="10" r:id="rId2"/>
    <sheet name="Exo 02" sheetId="2" r:id="rId3"/>
    <sheet name="Exo 02 (2)" sheetId="3" r:id="rId4"/>
    <sheet name="Exo 03" sheetId="4" r:id="rId5"/>
    <sheet name="Exo 03 (2)" sheetId="5" r:id="rId6"/>
    <sheet name="Exo 04" sheetId="6" r:id="rId7"/>
    <sheet name="Exo 04 (2)" sheetId="7" r:id="rId8"/>
    <sheet name="exo 05" sheetId="1" r:id="rId9"/>
    <sheet name="exo 05 (2)" sheetId="8" r:id="rId10"/>
  </sheets>
  <calcPr calcId="162913"/>
</workbook>
</file>

<file path=xl/calcChain.xml><?xml version="1.0" encoding="utf-8"?>
<calcChain xmlns="http://schemas.openxmlformats.org/spreadsheetml/2006/main">
  <c r="B15" i="10" l="1"/>
  <c r="B14" i="10"/>
  <c r="F6" i="8"/>
  <c r="E6" i="8"/>
  <c r="B6" i="7"/>
  <c r="B5" i="7"/>
  <c r="B4" i="7"/>
  <c r="F19" i="5" l="1"/>
  <c r="F18" i="5"/>
  <c r="D15" i="5"/>
  <c r="F14" i="5"/>
  <c r="E14" i="5"/>
  <c r="F13" i="5"/>
  <c r="G13" i="5" s="1"/>
  <c r="H13" i="5" s="1"/>
  <c r="E13" i="5"/>
  <c r="F12" i="5"/>
  <c r="E12" i="5"/>
  <c r="F11" i="5"/>
  <c r="G11" i="5" s="1"/>
  <c r="H11" i="5" s="1"/>
  <c r="E11" i="5"/>
  <c r="F10" i="5"/>
  <c r="E10" i="5"/>
  <c r="F9" i="5"/>
  <c r="G9" i="5" s="1"/>
  <c r="H9" i="5" s="1"/>
  <c r="E9" i="5"/>
  <c r="F8" i="5"/>
  <c r="E8" i="5"/>
  <c r="F7" i="5"/>
  <c r="G7" i="5" s="1"/>
  <c r="H7" i="5" s="1"/>
  <c r="E7" i="5"/>
  <c r="F6" i="5"/>
  <c r="E6" i="5"/>
  <c r="F5" i="5"/>
  <c r="G5" i="5" s="1"/>
  <c r="H5" i="5" s="1"/>
  <c r="E5" i="5"/>
  <c r="F4" i="5"/>
  <c r="E4" i="5"/>
  <c r="F3" i="5"/>
  <c r="G3" i="5" s="1"/>
  <c r="H3" i="5" s="1"/>
  <c r="E3" i="5"/>
  <c r="F2" i="5"/>
  <c r="E2" i="5"/>
  <c r="E15" i="5" s="1"/>
  <c r="H10" i="5" l="1"/>
  <c r="G2" i="5"/>
  <c r="H2" i="5" s="1"/>
  <c r="G4" i="5"/>
  <c r="H4" i="5" s="1"/>
  <c r="G6" i="5"/>
  <c r="H6" i="5" s="1"/>
  <c r="G8" i="5"/>
  <c r="H8" i="5" s="1"/>
  <c r="G10" i="5"/>
  <c r="G12" i="5"/>
  <c r="H12" i="5" s="1"/>
  <c r="G14" i="5"/>
  <c r="H14" i="5" s="1"/>
  <c r="C2" i="3" l="1"/>
  <c r="C5" i="3"/>
  <c r="C4" i="3"/>
  <c r="C3" i="3"/>
</calcChain>
</file>

<file path=xl/sharedStrings.xml><?xml version="1.0" encoding="utf-8"?>
<sst xmlns="http://schemas.openxmlformats.org/spreadsheetml/2006/main" count="280" uniqueCount="107">
  <si>
    <t>Points</t>
  </si>
  <si>
    <t>Paris</t>
  </si>
  <si>
    <t>Lyon</t>
  </si>
  <si>
    <t>Londres</t>
  </si>
  <si>
    <t>Sion</t>
  </si>
  <si>
    <t>Marseille</t>
  </si>
  <si>
    <t>Milan</t>
  </si>
  <si>
    <t>Vienne</t>
  </si>
  <si>
    <t>Madrid</t>
  </si>
  <si>
    <t>Genève</t>
  </si>
  <si>
    <t>New York</t>
  </si>
  <si>
    <t>Dossier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</si>
  <si>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</si>
  <si>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</si>
  <si>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</si>
  <si>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</si>
  <si>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</si>
  <si>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</si>
  <si>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</si>
  <si>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</si>
  <si>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</si>
  <si>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</si>
  <si>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Résultat de la recherche</t>
  </si>
  <si>
    <t>Dossier recherché</t>
  </si>
  <si>
    <t>Ville</t>
  </si>
  <si>
    <t>Code Remise</t>
  </si>
  <si>
    <t>Libellé article</t>
  </si>
  <si>
    <t>Taux de remise</t>
  </si>
  <si>
    <t>Chaussures</t>
  </si>
  <si>
    <t>Chaussettes</t>
  </si>
  <si>
    <t>Collants</t>
  </si>
  <si>
    <t>Jupes</t>
  </si>
  <si>
    <t>Code remise</t>
  </si>
  <si>
    <t>Prix Unitaire HT</t>
  </si>
  <si>
    <t>Quantité</t>
  </si>
  <si>
    <t>Total HT</t>
  </si>
  <si>
    <t>Montant Remise</t>
  </si>
  <si>
    <t>Total HT- Remise</t>
  </si>
  <si>
    <t>Robes</t>
  </si>
  <si>
    <t>Pantalons</t>
  </si>
  <si>
    <t>Shorts</t>
  </si>
  <si>
    <t>Tee shirts</t>
  </si>
  <si>
    <t>Sweet</t>
  </si>
  <si>
    <t>Pulls</t>
  </si>
  <si>
    <t>Vestes</t>
  </si>
  <si>
    <t>Chapeaux</t>
  </si>
  <si>
    <t>Gants</t>
  </si>
  <si>
    <t>Total</t>
  </si>
  <si>
    <t>Moyenne Prix Unitaire HT</t>
  </si>
  <si>
    <t>Taux de remise moyen</t>
  </si>
  <si>
    <t>LISTE DES SPORTIFS LICENCIES</t>
  </si>
  <si>
    <t>CODE</t>
  </si>
  <si>
    <t>NOM</t>
  </si>
  <si>
    <t>PRENOM</t>
  </si>
  <si>
    <t>SPORT</t>
  </si>
  <si>
    <t>Guillon</t>
  </si>
  <si>
    <t>Antoine</t>
  </si>
  <si>
    <t>VTT</t>
  </si>
  <si>
    <t>Jornet</t>
  </si>
  <si>
    <t>Killian</t>
  </si>
  <si>
    <t>ORIENTATION</t>
  </si>
  <si>
    <t>Blanc</t>
  </si>
  <si>
    <t>Pascal</t>
  </si>
  <si>
    <t>Millet</t>
  </si>
  <si>
    <t>Guillaume</t>
  </si>
  <si>
    <t>Sherpa</t>
  </si>
  <si>
    <t>Dawa</t>
  </si>
  <si>
    <t>Trivel</t>
  </si>
  <si>
    <t>Lionel</t>
  </si>
  <si>
    <t>TRAIL</t>
  </si>
  <si>
    <t>Perez</t>
  </si>
  <si>
    <t>Vinceny</t>
  </si>
  <si>
    <t>Le Saux</t>
  </si>
  <si>
    <t>Christophe</t>
  </si>
  <si>
    <t>Lorblanchet</t>
  </si>
  <si>
    <t>Thomas</t>
  </si>
  <si>
    <t>Verdier</t>
  </si>
  <si>
    <t>Philippe</t>
  </si>
  <si>
    <t>Réf. Pièce</t>
  </si>
  <si>
    <t>Nom Pièce</t>
  </si>
  <si>
    <t>Prix Pièce</t>
  </si>
  <si>
    <t>Etat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</si>
  <si>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</si>
  <si>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</si>
  <si>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</si>
  <si>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</si>
  <si>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</si>
  <si>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</si>
  <si>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</si>
  <si>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</si>
  <si>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</si>
  <si>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</si>
  <si>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Pompe à eau</t>
  </si>
  <si>
    <t>Alternateur</t>
  </si>
  <si>
    <t>Filtre à air</t>
  </si>
  <si>
    <t>Roulement à billes</t>
  </si>
  <si>
    <t>Silencieux</t>
  </si>
  <si>
    <t>Carter</t>
  </si>
  <si>
    <t>Plaquette de frein</t>
  </si>
  <si>
    <t>Frein du rotor</t>
  </si>
  <si>
    <t>Phare</t>
  </si>
  <si>
    <t>Câble de frein</t>
  </si>
  <si>
    <t>En stock</t>
  </si>
  <si>
    <t>Rupture de stock</t>
  </si>
  <si>
    <t>Réf pièce</t>
  </si>
  <si>
    <t>Prix de la pièce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</si>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</sst>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_-* #,##0.00\ &quot;fr.&quot;_-;\-* #,##0.00\ &quot;fr.&quot;_-;_-* &quot;-&quot;??\ &quot;fr.&quot;_-;_-@_-"/>
    <numFmt numFmtId="172" formatCode="#,##0.00\ &quot;€&quot;"/>
    <numFmt numFmtId="173" formatCode="_-* #,##0.00\ [$€-80C]_-;\-* #,##0.00\ [$€-80C]_-;_-* &quot;-&quot;??\ [$€-8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3" fontId="0" fillId="3" borderId="1" xfId="0" applyNumberFormat="1" applyFill="1" applyBorder="1"/>
    <xf numFmtId="0" fontId="3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0" fontId="5" fillId="2" borderId="1" xfId="0" applyNumberFormat="1" applyFont="1" applyFill="1" applyBorder="1" applyAlignment="1">
      <alignment horizontal="right" vertical="top" wrapText="1"/>
    </xf>
    <xf numFmtId="9" fontId="5" fillId="0" borderId="1" xfId="0" applyNumberFormat="1" applyFont="1" applyBorder="1" applyAlignment="1">
      <alignment horizontal="center" vertical="top" wrapText="1"/>
    </xf>
    <xf numFmtId="172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 applyAlignment="1">
      <alignment horizontal="right" vertical="top" wrapText="1"/>
    </xf>
    <xf numFmtId="172" fontId="5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right" vertical="top" wrapText="1"/>
    </xf>
    <xf numFmtId="172" fontId="4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72" fontId="0" fillId="2" borderId="1" xfId="0" applyNumberFormat="1" applyFill="1" applyBorder="1"/>
    <xf numFmtId="0" fontId="0" fillId="0" borderId="1" xfId="0" applyBorder="1"/>
    <xf numFmtId="10" fontId="0" fillId="2" borderId="1" xfId="0" applyNumberFormat="1" applyFill="1" applyBorder="1"/>
    <xf numFmtId="0" fontId="4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3" fontId="0" fillId="0" borderId="0" xfId="1" applyNumberFormat="1" applyFont="1"/>
    <xf numFmtId="0" fontId="0" fillId="5" borderId="1" xfId="0" applyFill="1" applyBorder="1"/>
    <xf numFmtId="0" fontId="2" fillId="0" borderId="1" xfId="0" applyFont="1" applyBorder="1" applyAlignment="1">
      <alignment horizontal="right"/>
    </xf>
    <xf numFmtId="0" fontId="0" fillId="5" borderId="1" xfId="0" applyFill="1" applyBorder="1" applyAlignment="1">
      <alignment horizontal="center"/>
    </xf>
    <xf numFmtId="173" fontId="0" fillId="5" borderId="1" xfId="1" applyNumberFormat="1" applyFont="1" applyFill="1" applyBorder="1"/>
    <xf numFmtId="0" fontId="2" fillId="5" borderId="1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12</xdr:row>
      <xdr:rowOff>38100</xdr:rowOff>
    </xdr:from>
    <xdr:to>
      <xdr:col>6</xdr:col>
      <xdr:colOff>370820</xdr:colOff>
      <xdr:row>15</xdr:row>
      <xdr:rowOff>123743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533650"/>
          <a:ext cx="5238095" cy="6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19050</xdr:rowOff>
    </xdr:from>
    <xdr:to>
      <xdr:col>8</xdr:col>
      <xdr:colOff>104775</xdr:colOff>
      <xdr:row>30</xdr:row>
      <xdr:rowOff>28575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7175" y="4676775"/>
          <a:ext cx="7181850" cy="15335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Vous travaillez dans la société ALEOU, spécialisé dans la fabrication de vêtements pour bébés et la commercialisation d'accessoires .</a:t>
          </a:r>
        </a:p>
        <a:p>
          <a:r>
            <a:rPr lang="fr-FR" sz="1100"/>
            <a:t>Vous êtes chargé de réaliser un tableau faisant apparaître le montant des ventes de différents produits et le montant des remises accordées en fonction des codes tarifs.</a:t>
          </a:r>
        </a:p>
        <a:p>
          <a:endParaRPr lang="fr-FR" sz="1100"/>
        </a:p>
        <a:p>
          <a:r>
            <a:rPr lang="fr-FR" sz="1100"/>
            <a:t>Réalisez les formules (utilisation de la fonction RECHERCHEV pour le taux de remise),</a:t>
          </a:r>
          <a:br>
            <a:rPr lang="fr-FR" sz="1100"/>
          </a:br>
          <a:r>
            <a:rPr lang="fr-FR" sz="1100"/>
            <a:t>Les taux des remises varient en fonction du code remise indiqué en A ....</a:t>
          </a:r>
        </a:p>
        <a:p>
          <a:r>
            <a:rPr lang="fr-FR" sz="1100"/>
            <a:t>Moyenne PU/HT et Taux moyen de remise à calculer.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3</xdr:col>
      <xdr:colOff>866332</xdr:colOff>
      <xdr:row>23</xdr:row>
      <xdr:rowOff>85619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0"/>
          <a:ext cx="3542857" cy="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zoomScale="160" zoomScaleNormal="160" workbookViewId="0">
      <selection activeCell="B17" sqref="B17"/>
    </sheetView>
  </sheetViews>
  <sheetFormatPr baseColWidth="10" defaultRowHeight="15" x14ac:dyDescent="0.25"/>
  <cols>
    <col min="1" max="1" width="14.42578125" bestFit="1" customWidth="1"/>
    <col min="2" max="2" width="17.7109375" bestFit="1" customWidth="1"/>
    <col min="4" max="4" width="15.85546875" bestFit="1" customWidth="1"/>
  </cols>
  <sheetData>
    <row r="1" spans="1:4" x14ac:dyDescent="0.25">
      <c r="A1" s="2" t="s">
        <v>78</v>
      </c>
      <c r="B1" s="2" t="s">
        <v>79</v>
      </c>
      <c r="C1" s="2" t="s">
        <v>80</v>
      </c>
      <c r="D1" s="2" t="s">
        <v>81</v>
      </c>
    </row>
    <row r="2" spans="1:4" x14ac:dyDescent="0.25">
      <c r="A2" t="s">
        <v>82</v>
      </c>
      <c r="B2" t="s">
        <v>92</v>
      </c>
      <c r="C2" s="43">
        <v>68.39</v>
      </c>
      <c r="D2" t="s">
        <v>102</v>
      </c>
    </row>
    <row r="3" spans="1:4" x14ac:dyDescent="0.25">
      <c r="A3" t="s">
        <v>83</v>
      </c>
      <c r="B3" t="s">
        <v>93</v>
      </c>
      <c r="C3" s="43">
        <v>380.73</v>
      </c>
      <c r="D3" t="s">
        <v>102</v>
      </c>
    </row>
    <row r="4" spans="1:4" x14ac:dyDescent="0.25">
      <c r="A4" t="s">
        <v>84</v>
      </c>
      <c r="B4" t="s">
        <v>94</v>
      </c>
      <c r="C4" s="43">
        <v>15.4</v>
      </c>
      <c r="D4" t="s">
        <v>102</v>
      </c>
    </row>
    <row r="5" spans="1:4" x14ac:dyDescent="0.25">
      <c r="A5" t="s">
        <v>85</v>
      </c>
      <c r="B5" t="s">
        <v>95</v>
      </c>
      <c r="C5" s="43">
        <v>35.159999999999997</v>
      </c>
      <c r="D5" t="s">
        <v>102</v>
      </c>
    </row>
    <row r="6" spans="1:4" x14ac:dyDescent="0.25">
      <c r="A6" t="s">
        <v>86</v>
      </c>
      <c r="B6" t="s">
        <v>96</v>
      </c>
      <c r="C6" s="43">
        <v>160.22999999999999</v>
      </c>
      <c r="D6" t="s">
        <v>102</v>
      </c>
    </row>
    <row r="7" spans="1:4" x14ac:dyDescent="0.25">
      <c r="A7" t="s">
        <v>87</v>
      </c>
      <c r="B7" t="s">
        <v>97</v>
      </c>
      <c r="C7" s="43">
        <v>101.89</v>
      </c>
      <c r="D7" t="s">
        <v>103</v>
      </c>
    </row>
    <row r="8" spans="1:4" x14ac:dyDescent="0.25">
      <c r="A8" t="s">
        <v>88</v>
      </c>
      <c r="B8" t="s">
        <v>98</v>
      </c>
      <c r="C8" s="43">
        <v>65.989999999999995</v>
      </c>
      <c r="D8" t="s">
        <v>102</v>
      </c>
    </row>
    <row r="9" spans="1:4" x14ac:dyDescent="0.25">
      <c r="A9" t="s">
        <v>89</v>
      </c>
      <c r="B9" t="s">
        <v>99</v>
      </c>
      <c r="C9" s="43">
        <v>85.73</v>
      </c>
      <c r="D9" t="s">
        <v>103</v>
      </c>
    </row>
    <row r="10" spans="1:4" x14ac:dyDescent="0.25">
      <c r="A10" t="s">
        <v>90</v>
      </c>
      <c r="B10" t="s">
        <v>100</v>
      </c>
      <c r="C10" s="43">
        <v>35.19</v>
      </c>
      <c r="D10" t="s">
        <v>102</v>
      </c>
    </row>
    <row r="11" spans="1:4" x14ac:dyDescent="0.25">
      <c r="A11" t="s">
        <v>91</v>
      </c>
      <c r="B11" t="s">
        <v>101</v>
      </c>
      <c r="C11" s="43">
        <v>15.49</v>
      </c>
      <c r="D11" t="s">
        <v>102</v>
      </c>
    </row>
    <row r="13" spans="1:4" x14ac:dyDescent="0.25">
      <c r="A13" s="45" t="s">
        <v>104</v>
      </c>
      <c r="B13" s="48" t="s">
        <v>89</v>
      </c>
    </row>
    <row r="14" spans="1:4" x14ac:dyDescent="0.25">
      <c r="A14" s="45" t="s">
        <v>105</v>
      </c>
      <c r="B14" s="44"/>
    </row>
    <row r="15" spans="1:4" x14ac:dyDescent="0.25">
      <c r="A15" s="45" t="s">
        <v>106</v>
      </c>
      <c r="B15" s="4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I12" sqref="I12"/>
    </sheetView>
  </sheetViews>
  <sheetFormatPr baseColWidth="10" defaultRowHeight="15" x14ac:dyDescent="0.25"/>
  <cols>
    <col min="1" max="1" width="7.5703125" style="1" bestFit="1" customWidth="1"/>
    <col min="3" max="3" width="7.5703125" style="3" customWidth="1"/>
    <col min="4" max="4" width="4.28515625" customWidth="1"/>
  </cols>
  <sheetData>
    <row r="1" spans="1:6" s="2" customFormat="1" x14ac:dyDescent="0.25">
      <c r="A1" s="5" t="s">
        <v>11</v>
      </c>
      <c r="B1" s="5" t="s">
        <v>24</v>
      </c>
      <c r="C1" s="6" t="s">
        <v>0</v>
      </c>
      <c r="E1" s="12" t="s">
        <v>23</v>
      </c>
      <c r="F1" s="13"/>
    </row>
    <row r="2" spans="1:6" x14ac:dyDescent="0.25">
      <c r="A2" s="7" t="s">
        <v>12</v>
      </c>
      <c r="B2" s="8" t="s">
        <v>1</v>
      </c>
      <c r="C2" s="9">
        <v>54125</v>
      </c>
      <c r="E2" s="14" t="s">
        <v>13</v>
      </c>
      <c r="F2" s="15"/>
    </row>
    <row r="3" spans="1:6" x14ac:dyDescent="0.25">
      <c r="A3" s="7" t="s">
        <v>13</v>
      </c>
      <c r="B3" s="8" t="s">
        <v>2</v>
      </c>
      <c r="C3" s="9">
        <v>35471</v>
      </c>
    </row>
    <row r="4" spans="1:6" x14ac:dyDescent="0.25">
      <c r="A4" s="7" t="s">
        <v>14</v>
      </c>
      <c r="B4" s="8" t="s">
        <v>3</v>
      </c>
      <c r="C4" s="9">
        <v>61325</v>
      </c>
      <c r="E4" s="16" t="s">
        <v>22</v>
      </c>
      <c r="F4" s="17"/>
    </row>
    <row r="5" spans="1:6" x14ac:dyDescent="0.25">
      <c r="A5" s="7" t="s">
        <v>15</v>
      </c>
      <c r="B5" s="8" t="s">
        <v>4</v>
      </c>
      <c r="C5" s="9">
        <v>98741</v>
      </c>
      <c r="E5" s="10" t="s">
        <v>24</v>
      </c>
      <c r="F5" s="10" t="s">
        <v>0</v>
      </c>
    </row>
    <row r="6" spans="1:6" x14ac:dyDescent="0.25">
      <c r="A6" s="7" t="s">
        <v>16</v>
      </c>
      <c r="B6" s="8" t="s">
        <v>5</v>
      </c>
      <c r="C6" s="9">
        <v>71245</v>
      </c>
      <c r="E6" s="4" t="str">
        <f>VLOOKUP($E$2,A:C,2,0)</f>
        <v>Lyon</v>
      </c>
      <c r="F6" s="11">
        <f>VLOOKUP($E$2,A:C,3,0)</f>
        <v>35471</v>
      </c>
    </row>
    <row r="7" spans="1:6" x14ac:dyDescent="0.25">
      <c r="A7" s="7" t="s">
        <v>17</v>
      </c>
      <c r="B7" s="8" t="s">
        <v>6</v>
      </c>
      <c r="C7" s="9">
        <v>38741</v>
      </c>
    </row>
    <row r="8" spans="1:6" x14ac:dyDescent="0.25">
      <c r="A8" s="7" t="s">
        <v>18</v>
      </c>
      <c r="B8" s="8" t="s">
        <v>7</v>
      </c>
      <c r="C8" s="9">
        <v>97412</v>
      </c>
    </row>
    <row r="9" spans="1:6" x14ac:dyDescent="0.25">
      <c r="A9" s="7" t="s">
        <v>19</v>
      </c>
      <c r="B9" s="8" t="s">
        <v>8</v>
      </c>
      <c r="C9" s="9">
        <v>75210</v>
      </c>
    </row>
    <row r="10" spans="1:6" x14ac:dyDescent="0.25">
      <c r="A10" s="7" t="s">
        <v>20</v>
      </c>
      <c r="B10" s="8" t="s">
        <v>9</v>
      </c>
      <c r="C10" s="9">
        <v>21478</v>
      </c>
    </row>
    <row r="11" spans="1:6" x14ac:dyDescent="0.25">
      <c r="A11" s="7" t="s">
        <v>21</v>
      </c>
      <c r="B11" s="8" t="s">
        <v>10</v>
      </c>
      <c r="C11" s="9">
        <v>49630</v>
      </c>
    </row>
  </sheetData>
  <sheetCalcPr fullCalcOnLoad="1"/>
  <mergeCells count="3">
    <mergeCell ref="E1:F1"/>
    <mergeCell ref="E2:F2"/>
    <mergeCell ref="E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60" zoomScaleNormal="160" workbookViewId="0">
      <selection activeCell="B13" sqref="B13"/>
    </sheetView>
  </sheetViews>
  <sheetFormatPr baseColWidth="10" defaultRowHeight="15" x14ac:dyDescent="0.25"/>
  <cols>
    <col min="1" max="1" width="14.42578125" bestFit="1" customWidth="1"/>
    <col min="2" max="2" width="17.7109375" bestFit="1" customWidth="1"/>
    <col min="4" max="4" width="15.85546875" bestFit="1" customWidth="1"/>
  </cols>
  <sheetData>
    <row r="1" spans="1:4" x14ac:dyDescent="0.25">
      <c r="A1" s="2" t="s">
        <v>78</v>
      </c>
      <c r="B1" s="2" t="s">
        <v>79</v>
      </c>
      <c r="C1" s="2" t="s">
        <v>80</v>
      </c>
      <c r="D1" s="2" t="s">
        <v>81</v>
      </c>
    </row>
    <row r="2" spans="1:4" x14ac:dyDescent="0.25">
      <c r="A2" t="s">
        <v>82</v>
      </c>
      <c r="B2" t="s">
        <v>92</v>
      </c>
      <c r="C2" s="43">
        <v>68.39</v>
      </c>
      <c r="D2" t="s">
        <v>102</v>
      </c>
    </row>
    <row r="3" spans="1:4" x14ac:dyDescent="0.25">
      <c r="A3" t="s">
        <v>83</v>
      </c>
      <c r="B3" t="s">
        <v>93</v>
      </c>
      <c r="C3" s="43">
        <v>380.73</v>
      </c>
      <c r="D3" t="s">
        <v>102</v>
      </c>
    </row>
    <row r="4" spans="1:4" x14ac:dyDescent="0.25">
      <c r="A4" t="s">
        <v>84</v>
      </c>
      <c r="B4" t="s">
        <v>94</v>
      </c>
      <c r="C4" s="43">
        <v>15.4</v>
      </c>
      <c r="D4" t="s">
        <v>102</v>
      </c>
    </row>
    <row r="5" spans="1:4" x14ac:dyDescent="0.25">
      <c r="A5" t="s">
        <v>85</v>
      </c>
      <c r="B5" t="s">
        <v>95</v>
      </c>
      <c r="C5" s="43">
        <v>35.159999999999997</v>
      </c>
      <c r="D5" t="s">
        <v>102</v>
      </c>
    </row>
    <row r="6" spans="1:4" x14ac:dyDescent="0.25">
      <c r="A6" t="s">
        <v>86</v>
      </c>
      <c r="B6" t="s">
        <v>96</v>
      </c>
      <c r="C6" s="43">
        <v>160.22999999999999</v>
      </c>
      <c r="D6" t="s">
        <v>102</v>
      </c>
    </row>
    <row r="7" spans="1:4" x14ac:dyDescent="0.25">
      <c r="A7" t="s">
        <v>87</v>
      </c>
      <c r="B7" t="s">
        <v>97</v>
      </c>
      <c r="C7" s="43">
        <v>101.89</v>
      </c>
      <c r="D7" t="s">
        <v>103</v>
      </c>
    </row>
    <row r="8" spans="1:4" x14ac:dyDescent="0.25">
      <c r="A8" t="s">
        <v>88</v>
      </c>
      <c r="B8" t="s">
        <v>98</v>
      </c>
      <c r="C8" s="43">
        <v>65.989999999999995</v>
      </c>
      <c r="D8" t="s">
        <v>102</v>
      </c>
    </row>
    <row r="9" spans="1:4" x14ac:dyDescent="0.25">
      <c r="A9" t="s">
        <v>89</v>
      </c>
      <c r="B9" t="s">
        <v>99</v>
      </c>
      <c r="C9" s="43">
        <v>85.73</v>
      </c>
      <c r="D9" t="s">
        <v>103</v>
      </c>
    </row>
    <row r="10" spans="1:4" x14ac:dyDescent="0.25">
      <c r="A10" t="s">
        <v>90</v>
      </c>
      <c r="B10" t="s">
        <v>100</v>
      </c>
      <c r="C10" s="43">
        <v>35.19</v>
      </c>
      <c r="D10" t="s">
        <v>102</v>
      </c>
    </row>
    <row r="11" spans="1:4" x14ac:dyDescent="0.25">
      <c r="A11" t="s">
        <v>91</v>
      </c>
      <c r="B11" t="s">
        <v>101</v>
      </c>
      <c r="C11" s="43">
        <v>15.49</v>
      </c>
      <c r="D11" t="s">
        <v>102</v>
      </c>
    </row>
    <row r="13" spans="1:4" x14ac:dyDescent="0.25">
      <c r="A13" s="45" t="s">
        <v>104</v>
      </c>
      <c r="B13" s="48" t="s">
        <v>89</v>
      </c>
    </row>
    <row r="14" spans="1:4" x14ac:dyDescent="0.25">
      <c r="A14" s="45" t="s">
        <v>105</v>
      </c>
      <c r="B14" s="47">
        <f>VLOOKUP(B13,A1:D11,3,0)</f>
        <v>85.73</v>
      </c>
    </row>
    <row r="15" spans="1:4" x14ac:dyDescent="0.25">
      <c r="A15" s="45" t="s">
        <v>106</v>
      </c>
      <c r="B15" s="46" t="str">
        <f>VLOOKUP(B13,A1:D11,4,0)</f>
        <v>Rupture de stock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21" sqref="B21"/>
    </sheetView>
  </sheetViews>
  <sheetFormatPr baseColWidth="10" defaultRowHeight="15" x14ac:dyDescent="0.25"/>
  <cols>
    <col min="2" max="2" width="14.28515625" customWidth="1"/>
    <col min="3" max="3" width="14.140625" customWidth="1"/>
  </cols>
  <sheetData>
    <row r="1" spans="1:3" ht="31.5" x14ac:dyDescent="0.25">
      <c r="A1" s="18" t="s">
        <v>25</v>
      </c>
      <c r="B1" s="18" t="s">
        <v>26</v>
      </c>
      <c r="C1" s="18" t="s">
        <v>27</v>
      </c>
    </row>
    <row r="2" spans="1:3" ht="15" customHeight="1" x14ac:dyDescent="0.25">
      <c r="A2" s="19">
        <v>4</v>
      </c>
      <c r="B2" s="20" t="s">
        <v>28</v>
      </c>
      <c r="C2" s="21"/>
    </row>
    <row r="3" spans="1:3" ht="15" customHeight="1" x14ac:dyDescent="0.25">
      <c r="A3" s="19">
        <v>1</v>
      </c>
      <c r="B3" s="20" t="s">
        <v>29</v>
      </c>
      <c r="C3" s="21"/>
    </row>
    <row r="4" spans="1:3" ht="15" customHeight="1" x14ac:dyDescent="0.25">
      <c r="A4" s="19">
        <v>2</v>
      </c>
      <c r="B4" s="20" t="s">
        <v>30</v>
      </c>
      <c r="C4" s="21"/>
    </row>
    <row r="5" spans="1:3" ht="15" customHeight="1" x14ac:dyDescent="0.25">
      <c r="A5" s="19">
        <v>3</v>
      </c>
      <c r="B5" s="20" t="s">
        <v>31</v>
      </c>
      <c r="C5" s="21"/>
    </row>
    <row r="6" spans="1:3" ht="15" customHeight="1" x14ac:dyDescent="0.25"/>
    <row r="7" spans="1:3" ht="15" customHeight="1" x14ac:dyDescent="0.25">
      <c r="A7" s="19" t="s">
        <v>32</v>
      </c>
      <c r="B7" s="19" t="s">
        <v>27</v>
      </c>
    </row>
    <row r="8" spans="1:3" ht="15" customHeight="1" x14ac:dyDescent="0.25">
      <c r="A8" s="19">
        <v>1</v>
      </c>
      <c r="B8" s="22">
        <v>0.05</v>
      </c>
    </row>
    <row r="9" spans="1:3" ht="15" customHeight="1" x14ac:dyDescent="0.25">
      <c r="A9" s="19">
        <v>2</v>
      </c>
      <c r="B9" s="22">
        <v>0.04</v>
      </c>
    </row>
    <row r="10" spans="1:3" ht="15" customHeight="1" x14ac:dyDescent="0.25">
      <c r="A10" s="19">
        <v>3</v>
      </c>
      <c r="B10" s="22">
        <v>0.03</v>
      </c>
    </row>
    <row r="11" spans="1:3" ht="15" customHeight="1" x14ac:dyDescent="0.25">
      <c r="A11" s="19">
        <v>4</v>
      </c>
      <c r="B11" s="22">
        <v>0.02</v>
      </c>
    </row>
    <row r="12" spans="1:3" ht="15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1" sqref="A21"/>
    </sheetView>
  </sheetViews>
  <sheetFormatPr baseColWidth="10" defaultRowHeight="15" x14ac:dyDescent="0.25"/>
  <cols>
    <col min="2" max="2" width="14.28515625" customWidth="1"/>
  </cols>
  <sheetData>
    <row r="1" spans="1:3" ht="31.5" x14ac:dyDescent="0.25">
      <c r="A1" s="18" t="s">
        <v>25</v>
      </c>
      <c r="B1" s="18" t="s">
        <v>26</v>
      </c>
      <c r="C1" s="18" t="s">
        <v>27</v>
      </c>
    </row>
    <row r="2" spans="1:3" ht="15" customHeight="1" x14ac:dyDescent="0.25">
      <c r="A2" s="19">
        <v>4</v>
      </c>
      <c r="B2" s="20" t="s">
        <v>28</v>
      </c>
      <c r="C2" s="21">
        <f>VLOOKUP(A2,$A$8:$B$11,2,0)</f>
        <v>0.02</v>
      </c>
    </row>
    <row r="3" spans="1:3" ht="15" customHeight="1" x14ac:dyDescent="0.25">
      <c r="A3" s="19">
        <v>1</v>
      </c>
      <c r="B3" s="20" t="s">
        <v>29</v>
      </c>
      <c r="C3" s="21">
        <f>VLOOKUP(A3,$A$8:$B$11,2,0)</f>
        <v>0.05</v>
      </c>
    </row>
    <row r="4" spans="1:3" ht="15" customHeight="1" x14ac:dyDescent="0.25">
      <c r="A4" s="19">
        <v>2</v>
      </c>
      <c r="B4" s="20" t="s">
        <v>30</v>
      </c>
      <c r="C4" s="21">
        <f>VLOOKUP(A4,$A$8:$B$11,2,0)</f>
        <v>0.04</v>
      </c>
    </row>
    <row r="5" spans="1:3" ht="15" customHeight="1" x14ac:dyDescent="0.25">
      <c r="A5" s="19">
        <v>3</v>
      </c>
      <c r="B5" s="20" t="s">
        <v>31</v>
      </c>
      <c r="C5" s="21">
        <f>VLOOKUP(A5,$A$8:$B$11,2,0)</f>
        <v>0.03</v>
      </c>
    </row>
    <row r="7" spans="1:3" ht="31.5" x14ac:dyDescent="0.25">
      <c r="A7" s="19" t="s">
        <v>32</v>
      </c>
      <c r="B7" s="19" t="s">
        <v>27</v>
      </c>
    </row>
    <row r="8" spans="1:3" ht="15.75" x14ac:dyDescent="0.25">
      <c r="A8" s="19">
        <v>1</v>
      </c>
      <c r="B8" s="22">
        <v>0.05</v>
      </c>
    </row>
    <row r="9" spans="1:3" ht="15.75" x14ac:dyDescent="0.25">
      <c r="A9" s="19">
        <v>2</v>
      </c>
      <c r="B9" s="22">
        <v>0.04</v>
      </c>
    </row>
    <row r="10" spans="1:3" ht="15.75" x14ac:dyDescent="0.25">
      <c r="A10" s="19">
        <v>3</v>
      </c>
      <c r="B10" s="22">
        <v>0.03</v>
      </c>
    </row>
    <row r="11" spans="1:3" ht="15.75" x14ac:dyDescent="0.25">
      <c r="A11" s="19">
        <v>4</v>
      </c>
      <c r="B11" s="22">
        <v>0.02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E32" sqref="E32"/>
    </sheetView>
  </sheetViews>
  <sheetFormatPr baseColWidth="10" defaultRowHeight="15" x14ac:dyDescent="0.25"/>
  <cols>
    <col min="2" max="2" width="14.28515625" customWidth="1"/>
    <col min="3" max="3" width="14.140625" customWidth="1"/>
    <col min="5" max="5" width="14.5703125" customWidth="1"/>
    <col min="7" max="7" width="11.85546875" bestFit="1" customWidth="1"/>
    <col min="8" max="8" width="20.85546875" customWidth="1"/>
  </cols>
  <sheetData>
    <row r="1" spans="1:8" ht="31.5" x14ac:dyDescent="0.25">
      <c r="A1" s="18" t="s">
        <v>25</v>
      </c>
      <c r="B1" s="18" t="s">
        <v>26</v>
      </c>
      <c r="C1" s="18" t="s">
        <v>33</v>
      </c>
      <c r="D1" s="18" t="s">
        <v>34</v>
      </c>
      <c r="E1" s="18" t="s">
        <v>35</v>
      </c>
      <c r="F1" s="18" t="s">
        <v>27</v>
      </c>
      <c r="G1" s="18" t="s">
        <v>36</v>
      </c>
      <c r="H1" s="18" t="s">
        <v>37</v>
      </c>
    </row>
    <row r="2" spans="1:8" ht="15" customHeight="1" x14ac:dyDescent="0.25">
      <c r="A2" s="19">
        <v>1</v>
      </c>
      <c r="B2" s="20" t="s">
        <v>28</v>
      </c>
      <c r="C2" s="23">
        <v>10</v>
      </c>
      <c r="D2" s="24">
        <v>50000</v>
      </c>
      <c r="E2" s="25"/>
      <c r="F2" s="21"/>
      <c r="G2" s="25"/>
      <c r="H2" s="25"/>
    </row>
    <row r="3" spans="1:8" ht="15" customHeight="1" x14ac:dyDescent="0.25">
      <c r="A3" s="19">
        <v>1</v>
      </c>
      <c r="B3" s="20" t="s">
        <v>29</v>
      </c>
      <c r="C3" s="23">
        <v>2</v>
      </c>
      <c r="D3" s="24">
        <v>10000</v>
      </c>
      <c r="E3" s="25"/>
      <c r="F3" s="21"/>
      <c r="G3" s="25"/>
      <c r="H3" s="25"/>
    </row>
    <row r="4" spans="1:8" ht="15" customHeight="1" x14ac:dyDescent="0.25">
      <c r="A4" s="19">
        <v>2</v>
      </c>
      <c r="B4" s="20" t="s">
        <v>30</v>
      </c>
      <c r="C4" s="23">
        <v>4</v>
      </c>
      <c r="D4" s="24">
        <v>63000</v>
      </c>
      <c r="E4" s="25"/>
      <c r="F4" s="21"/>
      <c r="G4" s="25"/>
      <c r="H4" s="25"/>
    </row>
    <row r="5" spans="1:8" ht="15" customHeight="1" x14ac:dyDescent="0.25">
      <c r="A5" s="19">
        <v>3</v>
      </c>
      <c r="B5" s="20" t="s">
        <v>31</v>
      </c>
      <c r="C5" s="23">
        <v>8</v>
      </c>
      <c r="D5" s="24">
        <v>56000</v>
      </c>
      <c r="E5" s="25"/>
      <c r="F5" s="21"/>
      <c r="G5" s="25"/>
      <c r="H5" s="25"/>
    </row>
    <row r="6" spans="1:8" ht="15" customHeight="1" x14ac:dyDescent="0.25">
      <c r="A6" s="19">
        <v>3</v>
      </c>
      <c r="B6" s="20" t="s">
        <v>38</v>
      </c>
      <c r="C6" s="23">
        <v>14</v>
      </c>
      <c r="D6" s="24">
        <v>32000</v>
      </c>
      <c r="E6" s="25"/>
      <c r="F6" s="21"/>
      <c r="G6" s="25"/>
      <c r="H6" s="25"/>
    </row>
    <row r="7" spans="1:8" ht="15" customHeight="1" x14ac:dyDescent="0.25">
      <c r="A7" s="19">
        <v>3</v>
      </c>
      <c r="B7" s="20" t="s">
        <v>39</v>
      </c>
      <c r="C7" s="23">
        <v>12</v>
      </c>
      <c r="D7" s="24">
        <v>34000</v>
      </c>
      <c r="E7" s="25"/>
      <c r="F7" s="21"/>
      <c r="G7" s="25"/>
      <c r="H7" s="25"/>
    </row>
    <row r="8" spans="1:8" ht="15" customHeight="1" x14ac:dyDescent="0.25">
      <c r="A8" s="19">
        <v>3</v>
      </c>
      <c r="B8" s="20" t="s">
        <v>40</v>
      </c>
      <c r="C8" s="23">
        <v>5</v>
      </c>
      <c r="D8" s="24">
        <v>10000</v>
      </c>
      <c r="E8" s="25"/>
      <c r="F8" s="21"/>
      <c r="G8" s="25"/>
      <c r="H8" s="25"/>
    </row>
    <row r="9" spans="1:8" ht="15" customHeight="1" x14ac:dyDescent="0.25">
      <c r="A9" s="19">
        <v>4</v>
      </c>
      <c r="B9" s="20" t="s">
        <v>41</v>
      </c>
      <c r="C9" s="23">
        <v>3</v>
      </c>
      <c r="D9" s="24">
        <v>16000</v>
      </c>
      <c r="E9" s="25"/>
      <c r="F9" s="21"/>
      <c r="G9" s="25"/>
      <c r="H9" s="25"/>
    </row>
    <row r="10" spans="1:8" ht="15" customHeight="1" x14ac:dyDescent="0.25">
      <c r="A10" s="19">
        <v>4</v>
      </c>
      <c r="B10" s="20" t="s">
        <v>42</v>
      </c>
      <c r="C10" s="23">
        <v>7</v>
      </c>
      <c r="D10" s="24">
        <v>18000</v>
      </c>
      <c r="E10" s="25"/>
      <c r="F10" s="21"/>
      <c r="G10" s="25"/>
      <c r="H10" s="25"/>
    </row>
    <row r="11" spans="1:8" ht="15" customHeight="1" x14ac:dyDescent="0.25">
      <c r="A11" s="19">
        <v>2</v>
      </c>
      <c r="B11" s="20" t="s">
        <v>43</v>
      </c>
      <c r="C11" s="23">
        <v>12</v>
      </c>
      <c r="D11" s="24">
        <v>24000</v>
      </c>
      <c r="E11" s="25"/>
      <c r="F11" s="21"/>
      <c r="G11" s="25"/>
      <c r="H11" s="25"/>
    </row>
    <row r="12" spans="1:8" ht="15" customHeight="1" x14ac:dyDescent="0.25">
      <c r="A12" s="19">
        <v>4</v>
      </c>
      <c r="B12" s="20" t="s">
        <v>44</v>
      </c>
      <c r="C12" s="23">
        <v>6</v>
      </c>
      <c r="D12" s="24">
        <v>32000</v>
      </c>
      <c r="E12" s="25"/>
      <c r="F12" s="21"/>
      <c r="G12" s="25"/>
      <c r="H12" s="25"/>
    </row>
    <row r="13" spans="1:8" ht="15" customHeight="1" x14ac:dyDescent="0.25">
      <c r="A13" s="19">
        <v>1</v>
      </c>
      <c r="B13" s="20" t="s">
        <v>45</v>
      </c>
      <c r="C13" s="23">
        <v>6</v>
      </c>
      <c r="D13" s="24">
        <v>8000</v>
      </c>
      <c r="E13" s="25"/>
      <c r="F13" s="21"/>
      <c r="G13" s="25"/>
      <c r="H13" s="25"/>
    </row>
    <row r="14" spans="1:8" ht="15" customHeight="1" x14ac:dyDescent="0.25">
      <c r="A14" s="19">
        <v>1</v>
      </c>
      <c r="B14" s="20" t="s">
        <v>46</v>
      </c>
      <c r="C14" s="23">
        <v>2</v>
      </c>
      <c r="D14" s="24">
        <v>11000</v>
      </c>
      <c r="E14" s="25"/>
      <c r="F14" s="21"/>
      <c r="G14" s="25"/>
      <c r="H14" s="25"/>
    </row>
    <row r="15" spans="1:8" ht="15.75" x14ac:dyDescent="0.25">
      <c r="A15" s="18"/>
      <c r="B15" s="26" t="s">
        <v>47</v>
      </c>
      <c r="C15" s="26"/>
      <c r="D15" s="27"/>
      <c r="E15" s="28"/>
      <c r="F15" s="29"/>
      <c r="G15" s="29"/>
      <c r="H15" s="29"/>
    </row>
    <row r="17" spans="1:6" ht="31.5" x14ac:dyDescent="0.25">
      <c r="A17" s="19" t="s">
        <v>32</v>
      </c>
      <c r="B17" s="19" t="s">
        <v>27</v>
      </c>
    </row>
    <row r="18" spans="1:6" ht="15.75" x14ac:dyDescent="0.25">
      <c r="A18" s="19">
        <v>1</v>
      </c>
      <c r="B18" s="22">
        <v>0.05</v>
      </c>
      <c r="D18" s="30" t="s">
        <v>48</v>
      </c>
      <c r="E18" s="31"/>
      <c r="F18" s="32"/>
    </row>
    <row r="19" spans="1:6" ht="15.75" x14ac:dyDescent="0.25">
      <c r="A19" s="19">
        <v>2</v>
      </c>
      <c r="B19" s="22">
        <v>0.04</v>
      </c>
      <c r="D19" s="33" t="s">
        <v>49</v>
      </c>
      <c r="E19" s="33"/>
      <c r="F19" s="34"/>
    </row>
    <row r="20" spans="1:6" ht="15.75" x14ac:dyDescent="0.25">
      <c r="A20" s="19">
        <v>3</v>
      </c>
      <c r="B20" s="22">
        <v>0.03</v>
      </c>
    </row>
    <row r="21" spans="1:6" ht="15.75" x14ac:dyDescent="0.25">
      <c r="A21" s="19">
        <v>4</v>
      </c>
      <c r="B21" s="22">
        <v>0.02</v>
      </c>
    </row>
  </sheetData>
  <mergeCells count="1">
    <mergeCell ref="D18:E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21" sqref="F21"/>
    </sheetView>
  </sheetViews>
  <sheetFormatPr baseColWidth="10" defaultRowHeight="15" x14ac:dyDescent="0.25"/>
  <cols>
    <col min="2" max="2" width="14.28515625" customWidth="1"/>
    <col min="3" max="3" width="14.140625" customWidth="1"/>
    <col min="5" max="5" width="14.5703125" customWidth="1"/>
    <col min="7" max="7" width="11.85546875" bestFit="1" customWidth="1"/>
    <col min="8" max="8" width="17.5703125" customWidth="1"/>
  </cols>
  <sheetData>
    <row r="1" spans="1:8" ht="31.5" x14ac:dyDescent="0.25">
      <c r="A1" s="18" t="s">
        <v>25</v>
      </c>
      <c r="B1" s="18" t="s">
        <v>26</v>
      </c>
      <c r="C1" s="18" t="s">
        <v>33</v>
      </c>
      <c r="D1" s="18" t="s">
        <v>34</v>
      </c>
      <c r="E1" s="18" t="s">
        <v>35</v>
      </c>
      <c r="F1" s="18" t="s">
        <v>27</v>
      </c>
      <c r="G1" s="18" t="s">
        <v>36</v>
      </c>
      <c r="H1" s="18" t="s">
        <v>37</v>
      </c>
    </row>
    <row r="2" spans="1:8" ht="15" customHeight="1" x14ac:dyDescent="0.25">
      <c r="A2" s="19">
        <v>1</v>
      </c>
      <c r="B2" s="20" t="s">
        <v>28</v>
      </c>
      <c r="C2" s="23">
        <v>10</v>
      </c>
      <c r="D2" s="24">
        <v>50000</v>
      </c>
      <c r="E2" s="25">
        <f>D2*C2</f>
        <v>500000</v>
      </c>
      <c r="F2" s="21">
        <f>VLOOKUP(A2,$A$18:$B$21,2,0)</f>
        <v>0.05</v>
      </c>
      <c r="G2" s="25">
        <f>E2*F2</f>
        <v>25000</v>
      </c>
      <c r="H2" s="25">
        <f>E2-G2</f>
        <v>475000</v>
      </c>
    </row>
    <row r="3" spans="1:8" ht="15" customHeight="1" x14ac:dyDescent="0.25">
      <c r="A3" s="19">
        <v>1</v>
      </c>
      <c r="B3" s="20" t="s">
        <v>29</v>
      </c>
      <c r="C3" s="23">
        <v>2</v>
      </c>
      <c r="D3" s="24">
        <v>10000</v>
      </c>
      <c r="E3" s="25">
        <f t="shared" ref="E3:E14" si="0">D3*C3</f>
        <v>20000</v>
      </c>
      <c r="F3" s="21">
        <f t="shared" ref="F3:F14" si="1">VLOOKUP(A3,$A$18:$B$21,2,0)</f>
        <v>0.05</v>
      </c>
      <c r="G3" s="25">
        <f t="shared" ref="G3:G14" si="2">E3*F3</f>
        <v>1000</v>
      </c>
      <c r="H3" s="25">
        <f t="shared" ref="H3:H14" si="3">E3-G3</f>
        <v>19000</v>
      </c>
    </row>
    <row r="4" spans="1:8" ht="15" customHeight="1" x14ac:dyDescent="0.25">
      <c r="A4" s="19">
        <v>2</v>
      </c>
      <c r="B4" s="20" t="s">
        <v>30</v>
      </c>
      <c r="C4" s="23">
        <v>4</v>
      </c>
      <c r="D4" s="24">
        <v>63000</v>
      </c>
      <c r="E4" s="25">
        <f t="shared" si="0"/>
        <v>252000</v>
      </c>
      <c r="F4" s="21">
        <f t="shared" si="1"/>
        <v>0.04</v>
      </c>
      <c r="G4" s="25">
        <f t="shared" si="2"/>
        <v>10080</v>
      </c>
      <c r="H4" s="25">
        <f t="shared" si="3"/>
        <v>241920</v>
      </c>
    </row>
    <row r="5" spans="1:8" ht="15" customHeight="1" x14ac:dyDescent="0.25">
      <c r="A5" s="19">
        <v>3</v>
      </c>
      <c r="B5" s="20" t="s">
        <v>31</v>
      </c>
      <c r="C5" s="23">
        <v>8</v>
      </c>
      <c r="D5" s="24">
        <v>56000</v>
      </c>
      <c r="E5" s="25">
        <f t="shared" si="0"/>
        <v>448000</v>
      </c>
      <c r="F5" s="21">
        <f t="shared" si="1"/>
        <v>0.03</v>
      </c>
      <c r="G5" s="25">
        <f t="shared" si="2"/>
        <v>13440</v>
      </c>
      <c r="H5" s="25">
        <f t="shared" si="3"/>
        <v>434560</v>
      </c>
    </row>
    <row r="6" spans="1:8" ht="15" customHeight="1" x14ac:dyDescent="0.25">
      <c r="A6" s="19">
        <v>3</v>
      </c>
      <c r="B6" s="20" t="s">
        <v>38</v>
      </c>
      <c r="C6" s="23">
        <v>14</v>
      </c>
      <c r="D6" s="24">
        <v>32000</v>
      </c>
      <c r="E6" s="25">
        <f t="shared" si="0"/>
        <v>448000</v>
      </c>
      <c r="F6" s="21">
        <f t="shared" si="1"/>
        <v>0.03</v>
      </c>
      <c r="G6" s="25">
        <f t="shared" si="2"/>
        <v>13440</v>
      </c>
      <c r="H6" s="25">
        <f t="shared" si="3"/>
        <v>434560</v>
      </c>
    </row>
    <row r="7" spans="1:8" ht="15" customHeight="1" x14ac:dyDescent="0.25">
      <c r="A7" s="19">
        <v>3</v>
      </c>
      <c r="B7" s="20" t="s">
        <v>39</v>
      </c>
      <c r="C7" s="23">
        <v>12</v>
      </c>
      <c r="D7" s="24">
        <v>34000</v>
      </c>
      <c r="E7" s="25">
        <f t="shared" si="0"/>
        <v>408000</v>
      </c>
      <c r="F7" s="21">
        <f t="shared" si="1"/>
        <v>0.03</v>
      </c>
      <c r="G7" s="25">
        <f t="shared" si="2"/>
        <v>12240</v>
      </c>
      <c r="H7" s="25">
        <f t="shared" si="3"/>
        <v>395760</v>
      </c>
    </row>
    <row r="8" spans="1:8" ht="15" customHeight="1" x14ac:dyDescent="0.25">
      <c r="A8" s="19">
        <v>3</v>
      </c>
      <c r="B8" s="20" t="s">
        <v>40</v>
      </c>
      <c r="C8" s="23">
        <v>5</v>
      </c>
      <c r="D8" s="24">
        <v>10000</v>
      </c>
      <c r="E8" s="25">
        <f t="shared" si="0"/>
        <v>50000</v>
      </c>
      <c r="F8" s="21">
        <f t="shared" si="1"/>
        <v>0.03</v>
      </c>
      <c r="G8" s="25">
        <f t="shared" si="2"/>
        <v>1500</v>
      </c>
      <c r="H8" s="25">
        <f t="shared" si="3"/>
        <v>48500</v>
      </c>
    </row>
    <row r="9" spans="1:8" ht="15" customHeight="1" x14ac:dyDescent="0.25">
      <c r="A9" s="19">
        <v>4</v>
      </c>
      <c r="B9" s="20" t="s">
        <v>41</v>
      </c>
      <c r="C9" s="23">
        <v>3</v>
      </c>
      <c r="D9" s="24">
        <v>16000</v>
      </c>
      <c r="E9" s="25">
        <f t="shared" si="0"/>
        <v>48000</v>
      </c>
      <c r="F9" s="21">
        <f t="shared" si="1"/>
        <v>0.02</v>
      </c>
      <c r="G9" s="25">
        <f t="shared" si="2"/>
        <v>960</v>
      </c>
      <c r="H9" s="25">
        <f t="shared" si="3"/>
        <v>47040</v>
      </c>
    </row>
    <row r="10" spans="1:8" ht="15" customHeight="1" x14ac:dyDescent="0.25">
      <c r="A10" s="19">
        <v>4</v>
      </c>
      <c r="B10" s="20" t="s">
        <v>42</v>
      </c>
      <c r="C10" s="23">
        <v>7</v>
      </c>
      <c r="D10" s="24">
        <v>18000</v>
      </c>
      <c r="E10" s="25">
        <f t="shared" si="0"/>
        <v>126000</v>
      </c>
      <c r="F10" s="21">
        <f t="shared" si="1"/>
        <v>0.02</v>
      </c>
      <c r="G10" s="25">
        <f t="shared" si="2"/>
        <v>2520</v>
      </c>
      <c r="H10" s="25">
        <f t="shared" si="3"/>
        <v>123480</v>
      </c>
    </row>
    <row r="11" spans="1:8" ht="15" customHeight="1" x14ac:dyDescent="0.25">
      <c r="A11" s="19">
        <v>2</v>
      </c>
      <c r="B11" s="20" t="s">
        <v>43</v>
      </c>
      <c r="C11" s="23">
        <v>12</v>
      </c>
      <c r="D11" s="24">
        <v>24000</v>
      </c>
      <c r="E11" s="25">
        <f t="shared" si="0"/>
        <v>288000</v>
      </c>
      <c r="F11" s="21">
        <f t="shared" si="1"/>
        <v>0.04</v>
      </c>
      <c r="G11" s="25">
        <f t="shared" si="2"/>
        <v>11520</v>
      </c>
      <c r="H11" s="25">
        <f t="shared" si="3"/>
        <v>276480</v>
      </c>
    </row>
    <row r="12" spans="1:8" ht="15" customHeight="1" x14ac:dyDescent="0.25">
      <c r="A12" s="19">
        <v>4</v>
      </c>
      <c r="B12" s="20" t="s">
        <v>44</v>
      </c>
      <c r="C12" s="23">
        <v>6</v>
      </c>
      <c r="D12" s="24">
        <v>32000</v>
      </c>
      <c r="E12" s="25">
        <f t="shared" si="0"/>
        <v>192000</v>
      </c>
      <c r="F12" s="21">
        <f t="shared" si="1"/>
        <v>0.02</v>
      </c>
      <c r="G12" s="25">
        <f t="shared" si="2"/>
        <v>3840</v>
      </c>
      <c r="H12" s="25">
        <f t="shared" si="3"/>
        <v>188160</v>
      </c>
    </row>
    <row r="13" spans="1:8" ht="15" customHeight="1" x14ac:dyDescent="0.25">
      <c r="A13" s="19">
        <v>1</v>
      </c>
      <c r="B13" s="20" t="s">
        <v>45</v>
      </c>
      <c r="C13" s="23">
        <v>6</v>
      </c>
      <c r="D13" s="24">
        <v>8000</v>
      </c>
      <c r="E13" s="25">
        <f t="shared" si="0"/>
        <v>48000</v>
      </c>
      <c r="F13" s="21">
        <f t="shared" si="1"/>
        <v>0.05</v>
      </c>
      <c r="G13" s="25">
        <f t="shared" si="2"/>
        <v>2400</v>
      </c>
      <c r="H13" s="25">
        <f t="shared" si="3"/>
        <v>45600</v>
      </c>
    </row>
    <row r="14" spans="1:8" ht="15" customHeight="1" x14ac:dyDescent="0.25">
      <c r="A14" s="19">
        <v>1</v>
      </c>
      <c r="B14" s="20" t="s">
        <v>46</v>
      </c>
      <c r="C14" s="23">
        <v>2</v>
      </c>
      <c r="D14" s="24">
        <v>11000</v>
      </c>
      <c r="E14" s="25">
        <f t="shared" si="0"/>
        <v>22000</v>
      </c>
      <c r="F14" s="21">
        <f t="shared" si="1"/>
        <v>0.05</v>
      </c>
      <c r="G14" s="25">
        <f t="shared" si="2"/>
        <v>1100</v>
      </c>
      <c r="H14" s="25">
        <f t="shared" si="3"/>
        <v>20900</v>
      </c>
    </row>
    <row r="15" spans="1:8" ht="15.75" x14ac:dyDescent="0.25">
      <c r="A15" s="18"/>
      <c r="B15" s="26" t="s">
        <v>47</v>
      </c>
      <c r="C15" s="26"/>
      <c r="D15" s="35">
        <f>SUM(D2:D14)</f>
        <v>364000</v>
      </c>
      <c r="E15" s="28">
        <f>SUM(E2:E14)</f>
        <v>2850000</v>
      </c>
      <c r="F15" s="29"/>
      <c r="G15" s="29"/>
      <c r="H15" s="29"/>
    </row>
    <row r="17" spans="1:6" ht="31.5" x14ac:dyDescent="0.25">
      <c r="A17" s="19" t="s">
        <v>32</v>
      </c>
      <c r="B17" s="19" t="s">
        <v>27</v>
      </c>
    </row>
    <row r="18" spans="1:6" ht="15.75" x14ac:dyDescent="0.25">
      <c r="A18" s="19">
        <v>1</v>
      </c>
      <c r="B18" s="22">
        <v>0.05</v>
      </c>
      <c r="D18" s="30" t="s">
        <v>48</v>
      </c>
      <c r="E18" s="31"/>
      <c r="F18" s="32">
        <f>AVERAGE(C2:C14)</f>
        <v>7</v>
      </c>
    </row>
    <row r="19" spans="1:6" ht="15.75" x14ac:dyDescent="0.25">
      <c r="A19" s="19">
        <v>2</v>
      </c>
      <c r="B19" s="22">
        <v>0.04</v>
      </c>
      <c r="D19" s="33" t="s">
        <v>49</v>
      </c>
      <c r="E19" s="33"/>
      <c r="F19" s="34">
        <f>AVERAGE(F2:F14)</f>
        <v>3.5384615384615389E-2</v>
      </c>
    </row>
    <row r="20" spans="1:6" ht="15.75" x14ac:dyDescent="0.25">
      <c r="A20" s="19">
        <v>3</v>
      </c>
      <c r="B20" s="22">
        <v>0.03</v>
      </c>
    </row>
    <row r="21" spans="1:6" ht="15.75" x14ac:dyDescent="0.25">
      <c r="A21" s="19">
        <v>4</v>
      </c>
      <c r="B21" s="22">
        <v>0.02</v>
      </c>
    </row>
  </sheetData>
  <mergeCells count="1">
    <mergeCell ref="D18:E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8" sqref="B28"/>
    </sheetView>
  </sheetViews>
  <sheetFormatPr baseColWidth="10" defaultRowHeight="15" x14ac:dyDescent="0.25"/>
  <cols>
    <col min="1" max="1" width="13.7109375" style="37" customWidth="1"/>
    <col min="2" max="2" width="15.7109375" customWidth="1"/>
    <col min="3" max="3" width="10.7109375" bestFit="1" customWidth="1"/>
    <col min="4" max="4" width="13.28515625" bestFit="1" customWidth="1"/>
  </cols>
  <sheetData>
    <row r="1" spans="1:4" x14ac:dyDescent="0.25">
      <c r="A1" s="36" t="s">
        <v>50</v>
      </c>
      <c r="B1" s="36"/>
      <c r="C1" s="36"/>
      <c r="D1" s="36"/>
    </row>
    <row r="3" spans="1:4" x14ac:dyDescent="0.25">
      <c r="A3" s="38" t="s">
        <v>51</v>
      </c>
      <c r="B3" s="39"/>
    </row>
    <row r="4" spans="1:4" x14ac:dyDescent="0.25">
      <c r="A4" s="38" t="s">
        <v>52</v>
      </c>
      <c r="B4" s="40"/>
    </row>
    <row r="5" spans="1:4" x14ac:dyDescent="0.25">
      <c r="A5" s="38" t="s">
        <v>53</v>
      </c>
      <c r="B5" s="40"/>
    </row>
    <row r="6" spans="1:4" x14ac:dyDescent="0.25">
      <c r="A6" s="38" t="s">
        <v>54</v>
      </c>
      <c r="B6" s="40"/>
    </row>
    <row r="8" spans="1:4" x14ac:dyDescent="0.25">
      <c r="A8" s="41" t="s">
        <v>51</v>
      </c>
      <c r="B8" s="41" t="s">
        <v>52</v>
      </c>
      <c r="C8" s="41" t="s">
        <v>53</v>
      </c>
      <c r="D8" s="41" t="s">
        <v>54</v>
      </c>
    </row>
    <row r="9" spans="1:4" x14ac:dyDescent="0.25">
      <c r="A9" s="41">
        <v>1</v>
      </c>
      <c r="B9" s="33" t="s">
        <v>55</v>
      </c>
      <c r="C9" s="33" t="s">
        <v>56</v>
      </c>
      <c r="D9" s="33" t="s">
        <v>57</v>
      </c>
    </row>
    <row r="10" spans="1:4" x14ac:dyDescent="0.25">
      <c r="A10" s="41">
        <v>2</v>
      </c>
      <c r="B10" s="33" t="s">
        <v>58</v>
      </c>
      <c r="C10" s="33" t="s">
        <v>59</v>
      </c>
      <c r="D10" s="33" t="s">
        <v>60</v>
      </c>
    </row>
    <row r="11" spans="1:4" x14ac:dyDescent="0.25">
      <c r="A11" s="41">
        <v>3</v>
      </c>
      <c r="B11" s="33" t="s">
        <v>61</v>
      </c>
      <c r="C11" s="33" t="s">
        <v>62</v>
      </c>
      <c r="D11" s="33" t="s">
        <v>57</v>
      </c>
    </row>
    <row r="12" spans="1:4" x14ac:dyDescent="0.25">
      <c r="A12" s="41">
        <v>4</v>
      </c>
      <c r="B12" s="33" t="s">
        <v>63</v>
      </c>
      <c r="C12" s="33" t="s">
        <v>64</v>
      </c>
      <c r="D12" s="33" t="s">
        <v>57</v>
      </c>
    </row>
    <row r="13" spans="1:4" x14ac:dyDescent="0.25">
      <c r="A13" s="41">
        <v>5</v>
      </c>
      <c r="B13" s="33" t="s">
        <v>65</v>
      </c>
      <c r="C13" s="33" t="s">
        <v>66</v>
      </c>
      <c r="D13" s="33" t="s">
        <v>60</v>
      </c>
    </row>
    <row r="14" spans="1:4" x14ac:dyDescent="0.25">
      <c r="A14" s="41">
        <v>6</v>
      </c>
      <c r="B14" s="33" t="s">
        <v>67</v>
      </c>
      <c r="C14" s="33" t="s">
        <v>68</v>
      </c>
      <c r="D14" s="33" t="s">
        <v>69</v>
      </c>
    </row>
    <row r="15" spans="1:4" x14ac:dyDescent="0.25">
      <c r="A15" s="41">
        <v>7</v>
      </c>
      <c r="B15" s="33" t="s">
        <v>70</v>
      </c>
      <c r="C15" s="33" t="s">
        <v>71</v>
      </c>
      <c r="D15" s="33" t="s">
        <v>60</v>
      </c>
    </row>
    <row r="16" spans="1:4" x14ac:dyDescent="0.25">
      <c r="A16" s="41">
        <v>8</v>
      </c>
      <c r="B16" s="33" t="s">
        <v>72</v>
      </c>
      <c r="C16" s="33" t="s">
        <v>73</v>
      </c>
      <c r="D16" s="33" t="s">
        <v>69</v>
      </c>
    </row>
    <row r="17" spans="1:4" x14ac:dyDescent="0.25">
      <c r="A17" s="41">
        <v>9</v>
      </c>
      <c r="B17" s="33" t="s">
        <v>74</v>
      </c>
      <c r="C17" s="33" t="s">
        <v>75</v>
      </c>
      <c r="D17" s="33" t="s">
        <v>69</v>
      </c>
    </row>
    <row r="18" spans="1:4" x14ac:dyDescent="0.25">
      <c r="A18" s="41">
        <v>10</v>
      </c>
      <c r="B18" s="33" t="s">
        <v>76</v>
      </c>
      <c r="C18" s="33" t="s">
        <v>77</v>
      </c>
      <c r="D18" s="33" t="s">
        <v>69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2" sqref="B22"/>
    </sheetView>
  </sheetViews>
  <sheetFormatPr baseColWidth="10" defaultRowHeight="15" x14ac:dyDescent="0.25"/>
  <cols>
    <col min="2" max="2" width="13.28515625" bestFit="1" customWidth="1"/>
    <col min="4" max="4" width="13.28515625" bestFit="1" customWidth="1"/>
  </cols>
  <sheetData>
    <row r="1" spans="1:4" x14ac:dyDescent="0.25">
      <c r="A1" s="36" t="s">
        <v>50</v>
      </c>
      <c r="B1" s="36"/>
      <c r="C1" s="36"/>
      <c r="D1" s="36"/>
    </row>
    <row r="2" spans="1:4" x14ac:dyDescent="0.25">
      <c r="A2" s="37"/>
    </row>
    <row r="3" spans="1:4" x14ac:dyDescent="0.25">
      <c r="A3" s="38" t="s">
        <v>51</v>
      </c>
      <c r="B3" s="42">
        <v>7</v>
      </c>
    </row>
    <row r="4" spans="1:4" x14ac:dyDescent="0.25">
      <c r="A4" s="38" t="s">
        <v>52</v>
      </c>
      <c r="B4" s="40" t="str">
        <f>VLOOKUP($B$3,$A$9:$D$18,2,0)</f>
        <v>Perez</v>
      </c>
    </row>
    <row r="5" spans="1:4" x14ac:dyDescent="0.25">
      <c r="A5" s="38" t="s">
        <v>53</v>
      </c>
      <c r="B5" s="40" t="str">
        <f>VLOOKUP($B$3,$A$9:$D$18,3,0)</f>
        <v>Vinceny</v>
      </c>
    </row>
    <row r="6" spans="1:4" x14ac:dyDescent="0.25">
      <c r="A6" s="38" t="s">
        <v>54</v>
      </c>
      <c r="B6" s="40" t="str">
        <f>VLOOKUP($B$3,$A$9:$D$18,4,0)</f>
        <v>ORIENTATION</v>
      </c>
    </row>
    <row r="7" spans="1:4" x14ac:dyDescent="0.25">
      <c r="A7" s="37"/>
    </row>
    <row r="8" spans="1:4" x14ac:dyDescent="0.25">
      <c r="A8" s="41" t="s">
        <v>51</v>
      </c>
      <c r="B8" s="41" t="s">
        <v>52</v>
      </c>
      <c r="C8" s="41" t="s">
        <v>53</v>
      </c>
      <c r="D8" s="41" t="s">
        <v>54</v>
      </c>
    </row>
    <row r="9" spans="1:4" x14ac:dyDescent="0.25">
      <c r="A9" s="41">
        <v>1</v>
      </c>
      <c r="B9" s="33" t="s">
        <v>55</v>
      </c>
      <c r="C9" s="33" t="s">
        <v>56</v>
      </c>
      <c r="D9" s="33" t="s">
        <v>57</v>
      </c>
    </row>
    <row r="10" spans="1:4" x14ac:dyDescent="0.25">
      <c r="A10" s="41">
        <v>2</v>
      </c>
      <c r="B10" s="33" t="s">
        <v>58</v>
      </c>
      <c r="C10" s="33" t="s">
        <v>59</v>
      </c>
      <c r="D10" s="33" t="s">
        <v>60</v>
      </c>
    </row>
    <row r="11" spans="1:4" x14ac:dyDescent="0.25">
      <c r="A11" s="41">
        <v>3</v>
      </c>
      <c r="B11" s="33" t="s">
        <v>61</v>
      </c>
      <c r="C11" s="33" t="s">
        <v>62</v>
      </c>
      <c r="D11" s="33" t="s">
        <v>57</v>
      </c>
    </row>
    <row r="12" spans="1:4" x14ac:dyDescent="0.25">
      <c r="A12" s="41">
        <v>4</v>
      </c>
      <c r="B12" s="33" t="s">
        <v>63</v>
      </c>
      <c r="C12" s="33" t="s">
        <v>64</v>
      </c>
      <c r="D12" s="33" t="s">
        <v>57</v>
      </c>
    </row>
    <row r="13" spans="1:4" x14ac:dyDescent="0.25">
      <c r="A13" s="41">
        <v>5</v>
      </c>
      <c r="B13" s="33" t="s">
        <v>65</v>
      </c>
      <c r="C13" s="33" t="s">
        <v>66</v>
      </c>
      <c r="D13" s="33" t="s">
        <v>60</v>
      </c>
    </row>
    <row r="14" spans="1:4" x14ac:dyDescent="0.25">
      <c r="A14" s="41">
        <v>6</v>
      </c>
      <c r="B14" s="33" t="s">
        <v>67</v>
      </c>
      <c r="C14" s="33" t="s">
        <v>68</v>
      </c>
      <c r="D14" s="33" t="s">
        <v>69</v>
      </c>
    </row>
    <row r="15" spans="1:4" x14ac:dyDescent="0.25">
      <c r="A15" s="41">
        <v>7</v>
      </c>
      <c r="B15" s="33" t="s">
        <v>70</v>
      </c>
      <c r="C15" s="33" t="s">
        <v>71</v>
      </c>
      <c r="D15" s="33" t="s">
        <v>60</v>
      </c>
    </row>
    <row r="16" spans="1:4" x14ac:dyDescent="0.25">
      <c r="A16" s="41">
        <v>8</v>
      </c>
      <c r="B16" s="33" t="s">
        <v>72</v>
      </c>
      <c r="C16" s="33" t="s">
        <v>73</v>
      </c>
      <c r="D16" s="33" t="s">
        <v>69</v>
      </c>
    </row>
    <row r="17" spans="1:4" x14ac:dyDescent="0.25">
      <c r="A17" s="41">
        <v>9</v>
      </c>
      <c r="B17" s="33" t="s">
        <v>74</v>
      </c>
      <c r="C17" s="33" t="s">
        <v>75</v>
      </c>
      <c r="D17" s="33" t="s">
        <v>69</v>
      </c>
    </row>
    <row r="18" spans="1:4" x14ac:dyDescent="0.25">
      <c r="A18" s="41">
        <v>10</v>
      </c>
      <c r="B18" s="33" t="s">
        <v>76</v>
      </c>
      <c r="C18" s="33" t="s">
        <v>77</v>
      </c>
      <c r="D18" s="33" t="s">
        <v>69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36" sqref="F36"/>
    </sheetView>
  </sheetViews>
  <sheetFormatPr baseColWidth="10" defaultRowHeight="15" x14ac:dyDescent="0.25"/>
  <cols>
    <col min="1" max="1" width="7.5703125" style="1" bestFit="1" customWidth="1"/>
    <col min="3" max="3" width="7.5703125" style="3" customWidth="1"/>
    <col min="4" max="4" width="4.28515625" customWidth="1"/>
  </cols>
  <sheetData>
    <row r="1" spans="1:6" s="2" customFormat="1" x14ac:dyDescent="0.25">
      <c r="A1" s="5" t="s">
        <v>11</v>
      </c>
      <c r="B1" s="5" t="s">
        <v>24</v>
      </c>
      <c r="C1" s="6" t="s">
        <v>0</v>
      </c>
      <c r="E1" s="12" t="s">
        <v>23</v>
      </c>
      <c r="F1" s="13"/>
    </row>
    <row r="2" spans="1:6" x14ac:dyDescent="0.25">
      <c r="A2" s="7" t="s">
        <v>12</v>
      </c>
      <c r="B2" s="8" t="s">
        <v>1</v>
      </c>
      <c r="C2" s="9">
        <v>54125</v>
      </c>
      <c r="E2" s="14" t="s">
        <v>13</v>
      </c>
      <c r="F2" s="15"/>
    </row>
    <row r="3" spans="1:6" x14ac:dyDescent="0.25">
      <c r="A3" s="7" t="s">
        <v>13</v>
      </c>
      <c r="B3" s="8" t="s">
        <v>2</v>
      </c>
      <c r="C3" s="9">
        <v>35471</v>
      </c>
    </row>
    <row r="4" spans="1:6" x14ac:dyDescent="0.25">
      <c r="A4" s="7" t="s">
        <v>14</v>
      </c>
      <c r="B4" s="8" t="s">
        <v>3</v>
      </c>
      <c r="C4" s="9">
        <v>61325</v>
      </c>
      <c r="E4" s="16" t="s">
        <v>22</v>
      </c>
      <c r="F4" s="17"/>
    </row>
    <row r="5" spans="1:6" x14ac:dyDescent="0.25">
      <c r="A5" s="7" t="s">
        <v>15</v>
      </c>
      <c r="B5" s="8" t="s">
        <v>4</v>
      </c>
      <c r="C5" s="9">
        <v>98741</v>
      </c>
      <c r="E5" s="10" t="s">
        <v>24</v>
      </c>
      <c r="F5" s="10" t="s">
        <v>0</v>
      </c>
    </row>
    <row r="6" spans="1:6" x14ac:dyDescent="0.25">
      <c r="A6" s="7" t="s">
        <v>16</v>
      </c>
      <c r="B6" s="8" t="s">
        <v>5</v>
      </c>
      <c r="C6" s="9">
        <v>71245</v>
      </c>
      <c r="E6" s="4"/>
      <c r="F6" s="11"/>
    </row>
    <row r="7" spans="1:6" x14ac:dyDescent="0.25">
      <c r="A7" s="7" t="s">
        <v>17</v>
      </c>
      <c r="B7" s="8" t="s">
        <v>6</v>
      </c>
      <c r="C7" s="9">
        <v>38741</v>
      </c>
    </row>
    <row r="8" spans="1:6" x14ac:dyDescent="0.25">
      <c r="A8" s="7" t="s">
        <v>18</v>
      </c>
      <c r="B8" s="8" t="s">
        <v>7</v>
      </c>
      <c r="C8" s="9">
        <v>97412</v>
      </c>
    </row>
    <row r="9" spans="1:6" x14ac:dyDescent="0.25">
      <c r="A9" s="7" t="s">
        <v>19</v>
      </c>
      <c r="B9" s="8" t="s">
        <v>8</v>
      </c>
      <c r="C9" s="9">
        <v>75210</v>
      </c>
    </row>
    <row r="10" spans="1:6" x14ac:dyDescent="0.25">
      <c r="A10" s="7" t="s">
        <v>20</v>
      </c>
      <c r="B10" s="8" t="s">
        <v>9</v>
      </c>
      <c r="C10" s="9">
        <v>21478</v>
      </c>
    </row>
    <row r="11" spans="1:6" x14ac:dyDescent="0.25">
      <c r="A11" s="7" t="s">
        <v>21</v>
      </c>
      <c r="B11" s="8" t="s">
        <v>10</v>
      </c>
      <c r="C11" s="9">
        <v>49630</v>
      </c>
    </row>
  </sheetData>
  <mergeCells count="3">
    <mergeCell ref="E1:F1"/>
    <mergeCell ref="E2:F2"/>
    <mergeCell ref="E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Intro</vt:lpstr>
      <vt:lpstr>Intro (2)</vt:lpstr>
      <vt:lpstr>Exo 02</vt:lpstr>
      <vt:lpstr>Exo 02 (2)</vt:lpstr>
      <vt:lpstr>Exo 03</vt:lpstr>
      <vt:lpstr>Exo 03 (2)</vt:lpstr>
      <vt:lpstr>Exo 04</vt:lpstr>
      <vt:lpstr>Exo 04 (2)</vt:lpstr>
      <vt:lpstr>exo 05</vt:lpstr>
      <vt:lpstr>exo 05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www.nathalievanassche.be</dc:creator>
  <cp:lastModifiedBy>Nathalie Vanassche</cp:lastModifiedBy>
  <dcterms:created xsi:type="dcterms:W3CDTF">2016-10-04T11:31:25Z</dcterms:created>
  <dcterms:modified xsi:type="dcterms:W3CDTF">2019-05-13T09:06:18Z</dcterms:modified>
</cp:coreProperties>
</file>