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vana\Downloads\"/>
    </mc:Choice>
  </mc:AlternateContent>
  <bookViews>
    <workbookView xWindow="0" yWindow="0" windowWidth="13125" windowHeight="10395"/>
  </bookViews>
  <sheets>
    <sheet name="Rendement champs" sheetId="2" r:id="rId1"/>
    <sheet name="Rendement champs - Final" sheetId="3" r:id="rId2"/>
  </sheets>
  <calcPr calcId="162913"/>
</workbook>
</file>

<file path=xl/calcChain.xml><?xml version="1.0" encoding="utf-8"?>
<calcChain xmlns="http://schemas.openxmlformats.org/spreadsheetml/2006/main">
  <c r="C54" i="3" l="1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B54" i="3"/>
  <c r="T2" i="3"/>
  <c r="T3" i="3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</calcChain>
</file>

<file path=xl/sharedStrings.xml><?xml version="1.0" encoding="utf-8"?>
<sst xmlns="http://schemas.openxmlformats.org/spreadsheetml/2006/main" count="143" uniqueCount="73">
  <si>
    <t>semaine 1</t>
  </si>
  <si>
    <t>semaine 2</t>
  </si>
  <si>
    <t>semaine 3</t>
  </si>
  <si>
    <t>semaine 4</t>
  </si>
  <si>
    <t>semaine 5</t>
  </si>
  <si>
    <t>semaine 6</t>
  </si>
  <si>
    <t>semaine 7</t>
  </si>
  <si>
    <t>semaine 8</t>
  </si>
  <si>
    <t>semaine 9</t>
  </si>
  <si>
    <t>semaine 10</t>
  </si>
  <si>
    <t>semaine 11</t>
  </si>
  <si>
    <t>semaine 12</t>
  </si>
  <si>
    <t>semaine 13</t>
  </si>
  <si>
    <t>semaine 14</t>
  </si>
  <si>
    <t>semaine 15</t>
  </si>
  <si>
    <t>semaine 16</t>
  </si>
  <si>
    <t>semaine 17</t>
  </si>
  <si>
    <t>semaine 18</t>
  </si>
  <si>
    <t>semaine 19</t>
  </si>
  <si>
    <t>semaine 20</t>
  </si>
  <si>
    <t>semaine 21</t>
  </si>
  <si>
    <t>semaine 22</t>
  </si>
  <si>
    <t>semaine 23</t>
  </si>
  <si>
    <t>semaine 24</t>
  </si>
  <si>
    <t>semaine 25</t>
  </si>
  <si>
    <t>semaine 26</t>
  </si>
  <si>
    <t>semaine 27</t>
  </si>
  <si>
    <t>semaine 28</t>
  </si>
  <si>
    <t>semaine 29</t>
  </si>
  <si>
    <t>semaine 30</t>
  </si>
  <si>
    <t>semaine 31</t>
  </si>
  <si>
    <t>semaine 32</t>
  </si>
  <si>
    <t>semaine 33</t>
  </si>
  <si>
    <t>semaine 34</t>
  </si>
  <si>
    <t>semaine 35</t>
  </si>
  <si>
    <t>semaine 36</t>
  </si>
  <si>
    <t>semaine 37</t>
  </si>
  <si>
    <t>semaine 38</t>
  </si>
  <si>
    <t>semaine 39</t>
  </si>
  <si>
    <t>semaine 40</t>
  </si>
  <si>
    <t>semaine 41</t>
  </si>
  <si>
    <t>semaine 42</t>
  </si>
  <si>
    <t>semaine 43</t>
  </si>
  <si>
    <t>semaine 44</t>
  </si>
  <si>
    <t>semaine 45</t>
  </si>
  <si>
    <t>semaine 46</t>
  </si>
  <si>
    <t>semaine 47</t>
  </si>
  <si>
    <t>semaine 48</t>
  </si>
  <si>
    <t>semaine 49</t>
  </si>
  <si>
    <t>semaine 50</t>
  </si>
  <si>
    <t>semaine 51</t>
  </si>
  <si>
    <t>semaine 52</t>
  </si>
  <si>
    <t>Champ 01</t>
  </si>
  <si>
    <t>Champ 02</t>
  </si>
  <si>
    <t>Champ 03</t>
  </si>
  <si>
    <t>Champ 04</t>
  </si>
  <si>
    <t>Champ 05</t>
  </si>
  <si>
    <t>Champ 06</t>
  </si>
  <si>
    <t>Champ 07</t>
  </si>
  <si>
    <t>Champ 08</t>
  </si>
  <si>
    <t>Champ 09</t>
  </si>
  <si>
    <t>Champ 10</t>
  </si>
  <si>
    <t>Champ 11</t>
  </si>
  <si>
    <t>Champ 12</t>
  </si>
  <si>
    <t>Champ 13</t>
  </si>
  <si>
    <t>Champ 14</t>
  </si>
  <si>
    <t>Champ 15</t>
  </si>
  <si>
    <t>Champ 16</t>
  </si>
  <si>
    <t>Champ 17</t>
  </si>
  <si>
    <t>Champ 18</t>
  </si>
  <si>
    <t>Colonne1</t>
  </si>
  <si>
    <t>Total champs</t>
  </si>
  <si>
    <t>Moyenne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</si>
</sst>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1" fillId="0" borderId="0" xfId="0" applyFont="1"/>
    <xf numFmtId="17" fontId="1" fillId="0" borderId="0" xfId="0" applyNumberFormat="1" applyFont="1"/>
    <xf numFmtId="0" fontId="2" fillId="0" borderId="0" xfId="0" applyFont="1"/>
  </cellXfs>
  <cellStyles count="1">
    <cellStyle name="Normal" xfId="0" builtinId="0"/>
  </cellStyles>
  <dxfs count="40">
    <dxf>
      <numFmt numFmtId="164" formatCode="#,##0\ &quot;€&quot;"/>
    </dxf>
    <dxf>
      <numFmt numFmtId="164" formatCode="#,##0\ &quot;€&quot;"/>
    </dxf>
    <dxf>
      <numFmt numFmtId="164" formatCode="#,##0\ &quot;€&quot;"/>
    </dxf>
    <dxf>
      <numFmt numFmtId="164" formatCode="#,##0\ &quot;€&quot;"/>
    </dxf>
    <dxf>
      <numFmt numFmtId="164" formatCode="#,##0\ &quot;€&quot;"/>
    </dxf>
    <dxf>
      <numFmt numFmtId="164" formatCode="#,##0\ &quot;€&quot;"/>
    </dxf>
    <dxf>
      <numFmt numFmtId="164" formatCode="#,##0\ &quot;€&quot;"/>
    </dxf>
    <dxf>
      <numFmt numFmtId="164" formatCode="#,##0\ &quot;€&quot;"/>
    </dxf>
    <dxf>
      <numFmt numFmtId="164" formatCode="#,##0\ &quot;€&quot;"/>
    </dxf>
    <dxf>
      <numFmt numFmtId="164" formatCode="#,##0\ &quot;€&quot;"/>
    </dxf>
    <dxf>
      <numFmt numFmtId="164" formatCode="#,##0\ &quot;€&quot;"/>
    </dxf>
    <dxf>
      <numFmt numFmtId="164" formatCode="#,##0\ &quot;€&quot;"/>
    </dxf>
    <dxf>
      <numFmt numFmtId="164" formatCode="#,##0\ &quot;€&quot;"/>
    </dxf>
    <dxf>
      <numFmt numFmtId="164" formatCode="#,##0\ &quot;€&quot;"/>
    </dxf>
    <dxf>
      <numFmt numFmtId="164" formatCode="#,##0\ &quot;€&quot;"/>
    </dxf>
    <dxf>
      <numFmt numFmtId="164" formatCode="#,##0\ &quot;€&quot;"/>
    </dxf>
    <dxf>
      <numFmt numFmtId="164" formatCode="#,##0\ &quot;€&quot;"/>
    </dxf>
    <dxf>
      <numFmt numFmtId="164" formatCode="#,##0\ &quot;€&quot;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4" formatCode="#,##0\ &quot;€&quot;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4" formatCode="#,##0\ &quot;€&quot;"/>
    </dxf>
    <dxf>
      <numFmt numFmtId="164" formatCode="#,##0\ &quot;€&quot;"/>
    </dxf>
    <dxf>
      <numFmt numFmtId="164" formatCode="#,##0\ &quot;€&quot;"/>
    </dxf>
    <dxf>
      <numFmt numFmtId="164" formatCode="#,##0\ &quot;€&quot;"/>
    </dxf>
    <dxf>
      <numFmt numFmtId="164" formatCode="#,##0\ &quot;€&quot;"/>
    </dxf>
    <dxf>
      <numFmt numFmtId="164" formatCode="#,##0\ &quot;€&quot;"/>
    </dxf>
    <dxf>
      <numFmt numFmtId="164" formatCode="#,##0\ &quot;€&quot;"/>
    </dxf>
    <dxf>
      <numFmt numFmtId="164" formatCode="#,##0\ &quot;€&quot;"/>
    </dxf>
    <dxf>
      <numFmt numFmtId="164" formatCode="#,##0\ &quot;€&quot;"/>
    </dxf>
    <dxf>
      <numFmt numFmtId="164" formatCode="#,##0\ &quot;€&quot;"/>
    </dxf>
    <dxf>
      <numFmt numFmtId="164" formatCode="#,##0\ &quot;€&quot;"/>
    </dxf>
    <dxf>
      <numFmt numFmtId="164" formatCode="#,##0\ &quot;€&quot;"/>
    </dxf>
    <dxf>
      <numFmt numFmtId="164" formatCode="#,##0\ &quot;€&quot;"/>
    </dxf>
    <dxf>
      <numFmt numFmtId="164" formatCode="#,##0\ &quot;€&quot;"/>
    </dxf>
    <dxf>
      <numFmt numFmtId="164" formatCode="#,##0\ &quot;€&quot;"/>
    </dxf>
    <dxf>
      <numFmt numFmtId="164" formatCode="#,##0\ &quot;€&quot;"/>
    </dxf>
    <dxf>
      <numFmt numFmtId="164" formatCode="#,##0\ &quot;€&quot;"/>
    </dxf>
    <dxf>
      <numFmt numFmtId="164" formatCode="#,##0\ &quot;€&quot;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2" formatCode="mmm/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au1" displayName="Tableau1" ref="A1:T54" totalsRowCount="1" headerRowDxfId="20">
  <autoFilter ref="A1:T53"/>
  <tableColumns count="20">
    <tableColumn id="1" name="Colonne1" totalsRowLabel="Moyenne" dataDxfId="39" totalsRowDxfId="18"/>
    <tableColumn id="2" name="Champ 01" totalsRowFunction="average" dataDxfId="38" totalsRowDxfId="17"/>
    <tableColumn id="3" name="Champ 02" totalsRowFunction="average" dataDxfId="37" totalsRowDxfId="16"/>
    <tableColumn id="4" name="Champ 03" totalsRowFunction="average" dataDxfId="36" totalsRowDxfId="15"/>
    <tableColumn id="5" name="Champ 04" totalsRowFunction="average" dataDxfId="35" totalsRowDxfId="14"/>
    <tableColumn id="6" name="Champ 05" totalsRowFunction="average" dataDxfId="34" totalsRowDxfId="13"/>
    <tableColumn id="7" name="Champ 06" totalsRowFunction="average" dataDxfId="33" totalsRowDxfId="12"/>
    <tableColumn id="8" name="Champ 07" totalsRowFunction="average" dataDxfId="32" totalsRowDxfId="11"/>
    <tableColumn id="9" name="Champ 08" totalsRowFunction="average" dataDxfId="31" totalsRowDxfId="10"/>
    <tableColumn id="10" name="Champ 09" totalsRowFunction="average" dataDxfId="30" totalsRowDxfId="9"/>
    <tableColumn id="11" name="Champ 10" totalsRowFunction="average" dataDxfId="29" totalsRowDxfId="8"/>
    <tableColumn id="12" name="Champ 11" totalsRowFunction="average" dataDxfId="28" totalsRowDxfId="7"/>
    <tableColumn id="13" name="Champ 12" totalsRowFunction="average" dataDxfId="27" totalsRowDxfId="6"/>
    <tableColumn id="14" name="Champ 13" totalsRowFunction="average" dataDxfId="26" totalsRowDxfId="5"/>
    <tableColumn id="15" name="Champ 14" totalsRowFunction="average" dataDxfId="25" totalsRowDxfId="4"/>
    <tableColumn id="16" name="Champ 15" totalsRowFunction="average" dataDxfId="24" totalsRowDxfId="3"/>
    <tableColumn id="17" name="Champ 16" totalsRowFunction="average" dataDxfId="23" totalsRowDxfId="2"/>
    <tableColumn id="18" name="Champ 17" totalsRowFunction="average" dataDxfId="22" totalsRowDxfId="1"/>
    <tableColumn id="19" name="Champ 18" totalsRowFunction="average" dataDxfId="21" totalsRowDxfId="0"/>
    <tableColumn id="20" name="Total champs" dataDxfId="19">
      <calculatedColumnFormula>SUM(Tableau1[[#This Row],[Champ 01]:[Champ 18]])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tabSelected="1" zoomScale="90" zoomScaleNormal="90" workbookViewId="0">
      <selection activeCell="B6" sqref="B6"/>
    </sheetView>
  </sheetViews>
  <sheetFormatPr baseColWidth="10" defaultRowHeight="15" x14ac:dyDescent="0.25"/>
  <cols>
    <col min="1" max="1" width="11.42578125" style="2"/>
  </cols>
  <sheetData>
    <row r="1" spans="1:19" s="2" customFormat="1" x14ac:dyDescent="0.25">
      <c r="B1" s="2" t="s">
        <v>52</v>
      </c>
      <c r="C1" s="2" t="s">
        <v>53</v>
      </c>
      <c r="D1" s="2" t="s">
        <v>54</v>
      </c>
      <c r="E1" s="2" t="s">
        <v>55</v>
      </c>
      <c r="F1" s="2" t="s">
        <v>56</v>
      </c>
      <c r="G1" s="2" t="s">
        <v>57</v>
      </c>
      <c r="H1" s="2" t="s">
        <v>58</v>
      </c>
      <c r="I1" s="2" t="s">
        <v>59</v>
      </c>
      <c r="J1" s="2" t="s">
        <v>60</v>
      </c>
      <c r="K1" s="2" t="s">
        <v>61</v>
      </c>
      <c r="L1" s="2" t="s">
        <v>62</v>
      </c>
      <c r="M1" s="2" t="s">
        <v>63</v>
      </c>
      <c r="N1" s="2" t="s">
        <v>64</v>
      </c>
      <c r="O1" s="2" t="s">
        <v>65</v>
      </c>
      <c r="P1" s="2" t="s">
        <v>66</v>
      </c>
      <c r="Q1" s="2" t="s">
        <v>67</v>
      </c>
      <c r="R1" s="2" t="s">
        <v>68</v>
      </c>
      <c r="S1" s="2" t="s">
        <v>69</v>
      </c>
    </row>
    <row r="2" spans="1:19" x14ac:dyDescent="0.25">
      <c r="A2" s="3" t="s">
        <v>0</v>
      </c>
      <c r="B2" s="1">
        <v>300</v>
      </c>
      <c r="C2" s="1">
        <v>300</v>
      </c>
      <c r="D2" s="1">
        <v>456</v>
      </c>
      <c r="E2" s="1">
        <v>300</v>
      </c>
      <c r="F2" s="1">
        <v>300</v>
      </c>
      <c r="G2" s="1">
        <v>300</v>
      </c>
      <c r="H2" s="1">
        <v>0</v>
      </c>
      <c r="I2" s="1">
        <v>300</v>
      </c>
      <c r="J2" s="1">
        <v>300</v>
      </c>
      <c r="K2" s="1">
        <v>300</v>
      </c>
      <c r="L2" s="1">
        <v>647</v>
      </c>
      <c r="M2" s="1">
        <v>300</v>
      </c>
      <c r="N2" s="1">
        <v>300</v>
      </c>
      <c r="O2" s="1">
        <v>300</v>
      </c>
      <c r="P2" s="1">
        <v>917</v>
      </c>
      <c r="Q2" s="1">
        <v>300</v>
      </c>
      <c r="R2" s="1">
        <v>300</v>
      </c>
      <c r="S2" s="1">
        <v>917</v>
      </c>
    </row>
    <row r="3" spans="1:19" x14ac:dyDescent="0.25">
      <c r="A3" s="3" t="s">
        <v>1</v>
      </c>
      <c r="B3" s="1">
        <v>400</v>
      </c>
      <c r="C3" s="1">
        <v>400</v>
      </c>
      <c r="D3" s="1">
        <v>300</v>
      </c>
      <c r="E3" s="1">
        <v>400</v>
      </c>
      <c r="F3" s="1">
        <v>400</v>
      </c>
      <c r="G3" s="1">
        <v>400</v>
      </c>
      <c r="H3" s="1">
        <v>300</v>
      </c>
      <c r="I3" s="1">
        <v>400</v>
      </c>
      <c r="J3" s="1">
        <v>400</v>
      </c>
      <c r="K3" s="1">
        <v>400</v>
      </c>
      <c r="L3" s="1">
        <v>300</v>
      </c>
      <c r="M3" s="1">
        <v>400</v>
      </c>
      <c r="N3" s="1">
        <v>400</v>
      </c>
      <c r="O3" s="1">
        <v>400</v>
      </c>
      <c r="P3" s="1">
        <v>300</v>
      </c>
      <c r="Q3" s="1">
        <v>400</v>
      </c>
      <c r="R3" s="1">
        <v>400</v>
      </c>
      <c r="S3" s="1">
        <v>300</v>
      </c>
    </row>
    <row r="4" spans="1:19" x14ac:dyDescent="0.25">
      <c r="A4" s="3" t="s">
        <v>2</v>
      </c>
      <c r="B4" s="1">
        <v>500</v>
      </c>
      <c r="C4" s="1">
        <v>500</v>
      </c>
      <c r="D4" s="1">
        <v>400</v>
      </c>
      <c r="E4" s="1">
        <v>500</v>
      </c>
      <c r="F4" s="1">
        <v>500</v>
      </c>
      <c r="G4" s="1">
        <v>500</v>
      </c>
      <c r="H4" s="1">
        <v>400</v>
      </c>
      <c r="I4" s="1">
        <v>500</v>
      </c>
      <c r="J4" s="1">
        <v>500</v>
      </c>
      <c r="K4" s="1">
        <v>500</v>
      </c>
      <c r="L4" s="1">
        <v>400</v>
      </c>
      <c r="M4" s="1">
        <v>500</v>
      </c>
      <c r="N4" s="1">
        <v>500</v>
      </c>
      <c r="O4" s="1">
        <v>500</v>
      </c>
      <c r="P4" s="1">
        <v>400</v>
      </c>
      <c r="Q4" s="1">
        <v>500</v>
      </c>
      <c r="R4" s="1">
        <v>500</v>
      </c>
      <c r="S4" s="1">
        <v>400</v>
      </c>
    </row>
    <row r="5" spans="1:19" x14ac:dyDescent="0.25">
      <c r="A5" s="3" t="s">
        <v>3</v>
      </c>
      <c r="B5" s="1">
        <v>300</v>
      </c>
      <c r="C5" s="1">
        <v>300</v>
      </c>
      <c r="D5" s="1">
        <v>500</v>
      </c>
      <c r="E5" s="1">
        <v>300</v>
      </c>
      <c r="F5" s="1">
        <v>300</v>
      </c>
      <c r="G5" s="1">
        <v>300</v>
      </c>
      <c r="H5" s="1">
        <v>500</v>
      </c>
      <c r="I5" s="1">
        <v>300</v>
      </c>
      <c r="J5" s="1">
        <v>300</v>
      </c>
      <c r="K5" s="1">
        <v>300</v>
      </c>
      <c r="L5" s="1">
        <v>500</v>
      </c>
      <c r="M5" s="1">
        <v>300</v>
      </c>
      <c r="N5" s="1">
        <v>300</v>
      </c>
      <c r="O5" s="1">
        <v>300</v>
      </c>
      <c r="P5" s="1">
        <v>500</v>
      </c>
      <c r="Q5" s="1">
        <v>300</v>
      </c>
      <c r="R5" s="1">
        <v>300</v>
      </c>
      <c r="S5" s="1">
        <v>500</v>
      </c>
    </row>
    <row r="6" spans="1:19" x14ac:dyDescent="0.25">
      <c r="A6" s="3" t="s">
        <v>4</v>
      </c>
      <c r="B6" s="1">
        <v>900</v>
      </c>
      <c r="C6" s="1">
        <v>900</v>
      </c>
      <c r="D6" s="1">
        <v>300</v>
      </c>
      <c r="E6" s="1">
        <v>900</v>
      </c>
      <c r="F6" s="1">
        <v>900</v>
      </c>
      <c r="G6" s="1">
        <v>900</v>
      </c>
      <c r="H6" s="1">
        <v>300</v>
      </c>
      <c r="I6" s="1">
        <v>900</v>
      </c>
      <c r="J6" s="1">
        <v>900</v>
      </c>
      <c r="K6" s="1">
        <v>900</v>
      </c>
      <c r="L6" s="1">
        <v>300</v>
      </c>
      <c r="M6" s="1">
        <v>900</v>
      </c>
      <c r="N6" s="1">
        <v>900</v>
      </c>
      <c r="O6" s="1">
        <v>900</v>
      </c>
      <c r="P6" s="1">
        <v>300</v>
      </c>
      <c r="Q6" s="1">
        <v>900</v>
      </c>
      <c r="R6" s="1">
        <v>900</v>
      </c>
      <c r="S6" s="1">
        <v>300</v>
      </c>
    </row>
    <row r="7" spans="1:19" x14ac:dyDescent="0.25">
      <c r="A7" s="3" t="s">
        <v>5</v>
      </c>
      <c r="B7" s="1">
        <v>456</v>
      </c>
      <c r="C7" s="1">
        <v>400</v>
      </c>
      <c r="D7" s="1">
        <v>900</v>
      </c>
      <c r="E7" s="1">
        <v>500</v>
      </c>
      <c r="F7" s="1">
        <v>456</v>
      </c>
      <c r="G7" s="1">
        <v>400</v>
      </c>
      <c r="H7" s="1">
        <v>900</v>
      </c>
      <c r="I7" s="1">
        <v>500</v>
      </c>
      <c r="J7" s="1">
        <v>456</v>
      </c>
      <c r="K7" s="1">
        <v>400</v>
      </c>
      <c r="L7" s="1">
        <v>900</v>
      </c>
      <c r="M7" s="1">
        <v>500</v>
      </c>
      <c r="N7" s="1">
        <v>456</v>
      </c>
      <c r="O7" s="1">
        <v>400</v>
      </c>
      <c r="P7" s="1">
        <v>900</v>
      </c>
      <c r="Q7" s="1">
        <v>456</v>
      </c>
      <c r="R7" s="1">
        <v>400</v>
      </c>
      <c r="S7" s="1">
        <v>900</v>
      </c>
    </row>
    <row r="8" spans="1:19" x14ac:dyDescent="0.25">
      <c r="A8" s="3" t="s">
        <v>6</v>
      </c>
      <c r="B8" s="1">
        <v>300</v>
      </c>
      <c r="C8" s="1">
        <v>500</v>
      </c>
      <c r="D8" s="1">
        <v>300</v>
      </c>
      <c r="E8" s="1">
        <v>300</v>
      </c>
      <c r="F8" s="1">
        <v>300</v>
      </c>
      <c r="G8" s="1">
        <v>500</v>
      </c>
      <c r="H8" s="1">
        <v>300</v>
      </c>
      <c r="I8" s="1">
        <v>300</v>
      </c>
      <c r="J8" s="1">
        <v>300</v>
      </c>
      <c r="K8" s="1">
        <v>500</v>
      </c>
      <c r="L8" s="1">
        <v>300</v>
      </c>
      <c r="M8" s="1">
        <v>300</v>
      </c>
      <c r="N8" s="1">
        <v>300</v>
      </c>
      <c r="O8" s="1">
        <v>500</v>
      </c>
      <c r="P8" s="1">
        <v>300</v>
      </c>
      <c r="Q8" s="1">
        <v>300</v>
      </c>
      <c r="R8" s="1">
        <v>500</v>
      </c>
      <c r="S8" s="1">
        <v>300</v>
      </c>
    </row>
    <row r="9" spans="1:19" x14ac:dyDescent="0.25">
      <c r="A9" s="3" t="s">
        <v>7</v>
      </c>
      <c r="B9" s="1">
        <v>433</v>
      </c>
      <c r="C9" s="1">
        <v>300</v>
      </c>
      <c r="D9" s="1">
        <v>400</v>
      </c>
      <c r="E9" s="1">
        <v>900</v>
      </c>
      <c r="F9" s="1">
        <v>433</v>
      </c>
      <c r="G9" s="1">
        <v>300</v>
      </c>
      <c r="H9" s="1">
        <v>400</v>
      </c>
      <c r="I9" s="1">
        <v>900</v>
      </c>
      <c r="J9" s="1">
        <v>433</v>
      </c>
      <c r="K9" s="1">
        <v>300</v>
      </c>
      <c r="L9" s="1">
        <v>400</v>
      </c>
      <c r="M9" s="1">
        <v>900</v>
      </c>
      <c r="N9" s="1">
        <v>433</v>
      </c>
      <c r="O9" s="1">
        <v>300</v>
      </c>
      <c r="P9" s="1">
        <v>400</v>
      </c>
      <c r="Q9" s="1">
        <v>433</v>
      </c>
      <c r="R9" s="1">
        <v>300</v>
      </c>
      <c r="S9" s="1">
        <v>400</v>
      </c>
    </row>
    <row r="10" spans="1:19" x14ac:dyDescent="0.25">
      <c r="A10" s="3" t="s">
        <v>8</v>
      </c>
      <c r="B10" s="1">
        <v>433</v>
      </c>
      <c r="C10" s="1">
        <v>900</v>
      </c>
      <c r="D10" s="1">
        <v>500</v>
      </c>
      <c r="E10" s="1">
        <v>456</v>
      </c>
      <c r="F10" s="1">
        <v>433</v>
      </c>
      <c r="G10" s="1">
        <v>900</v>
      </c>
      <c r="H10" s="1">
        <v>500</v>
      </c>
      <c r="I10" s="1">
        <v>456</v>
      </c>
      <c r="J10" s="1">
        <v>433</v>
      </c>
      <c r="K10" s="1">
        <v>900</v>
      </c>
      <c r="L10" s="1">
        <v>500</v>
      </c>
      <c r="M10" s="1">
        <v>456</v>
      </c>
      <c r="N10" s="1">
        <v>433</v>
      </c>
      <c r="O10" s="1">
        <v>900</v>
      </c>
      <c r="P10" s="1">
        <v>500</v>
      </c>
      <c r="Q10" s="1">
        <v>433</v>
      </c>
      <c r="R10" s="1">
        <v>900</v>
      </c>
      <c r="S10" s="1">
        <v>500</v>
      </c>
    </row>
    <row r="11" spans="1:19" x14ac:dyDescent="0.25">
      <c r="A11" s="3" t="s">
        <v>9</v>
      </c>
      <c r="B11" s="1">
        <v>300</v>
      </c>
      <c r="C11" s="1">
        <v>278</v>
      </c>
      <c r="D11" s="1">
        <v>300</v>
      </c>
      <c r="E11" s="1">
        <v>300</v>
      </c>
      <c r="F11" s="1">
        <v>300</v>
      </c>
      <c r="G11" s="1">
        <v>278</v>
      </c>
      <c r="H11" s="1">
        <v>300</v>
      </c>
      <c r="I11" s="1">
        <v>300</v>
      </c>
      <c r="J11" s="1">
        <v>300</v>
      </c>
      <c r="K11" s="1">
        <v>278</v>
      </c>
      <c r="L11" s="1">
        <v>300</v>
      </c>
      <c r="M11" s="1">
        <v>300</v>
      </c>
      <c r="N11" s="1">
        <v>300</v>
      </c>
      <c r="O11" s="1">
        <v>278</v>
      </c>
      <c r="P11" s="1">
        <v>300</v>
      </c>
      <c r="Q11" s="1">
        <v>300</v>
      </c>
      <c r="R11" s="1">
        <v>278</v>
      </c>
      <c r="S11" s="1">
        <v>300</v>
      </c>
    </row>
    <row r="12" spans="1:19" x14ac:dyDescent="0.25">
      <c r="A12" s="3" t="s">
        <v>10</v>
      </c>
      <c r="B12" s="1">
        <v>900</v>
      </c>
      <c r="C12" s="1">
        <v>678</v>
      </c>
      <c r="D12" s="1">
        <v>900</v>
      </c>
      <c r="E12" s="1">
        <v>400</v>
      </c>
      <c r="F12" s="1">
        <v>900</v>
      </c>
      <c r="G12" s="1">
        <v>678</v>
      </c>
      <c r="H12" s="1">
        <v>900</v>
      </c>
      <c r="I12" s="1">
        <v>400</v>
      </c>
      <c r="J12" s="1">
        <v>900</v>
      </c>
      <c r="K12" s="1">
        <v>678</v>
      </c>
      <c r="L12" s="1">
        <v>900</v>
      </c>
      <c r="M12" s="1">
        <v>400</v>
      </c>
      <c r="N12" s="1">
        <v>900</v>
      </c>
      <c r="O12" s="1">
        <v>678</v>
      </c>
      <c r="P12" s="1">
        <v>900</v>
      </c>
      <c r="Q12" s="1">
        <v>900</v>
      </c>
      <c r="R12" s="1">
        <v>678</v>
      </c>
      <c r="S12" s="1">
        <v>900</v>
      </c>
    </row>
    <row r="13" spans="1:19" x14ac:dyDescent="0.25">
      <c r="A13" s="3" t="s">
        <v>11</v>
      </c>
      <c r="B13" s="1">
        <v>456</v>
      </c>
      <c r="C13" s="1">
        <v>824</v>
      </c>
      <c r="D13" s="1">
        <v>500</v>
      </c>
      <c r="E13" s="1">
        <v>500</v>
      </c>
      <c r="F13" s="1">
        <v>456</v>
      </c>
      <c r="G13" s="1">
        <v>824</v>
      </c>
      <c r="H13" s="1">
        <v>500</v>
      </c>
      <c r="I13" s="1">
        <v>500</v>
      </c>
      <c r="J13" s="1">
        <v>456</v>
      </c>
      <c r="K13" s="1">
        <v>824</v>
      </c>
      <c r="L13" s="1">
        <v>500</v>
      </c>
      <c r="M13" s="1">
        <v>500</v>
      </c>
      <c r="N13" s="1">
        <v>456</v>
      </c>
      <c r="O13" s="1">
        <v>824</v>
      </c>
      <c r="P13" s="1">
        <v>500</v>
      </c>
      <c r="Q13" s="1">
        <v>456</v>
      </c>
      <c r="R13" s="1">
        <v>824</v>
      </c>
      <c r="S13" s="1">
        <v>500</v>
      </c>
    </row>
    <row r="14" spans="1:19" x14ac:dyDescent="0.25">
      <c r="A14" s="3" t="s">
        <v>12</v>
      </c>
      <c r="B14" s="1">
        <v>190</v>
      </c>
      <c r="C14" s="1">
        <v>433</v>
      </c>
      <c r="D14" s="1">
        <v>300</v>
      </c>
      <c r="E14" s="1">
        <v>300</v>
      </c>
      <c r="F14" s="1">
        <v>190</v>
      </c>
      <c r="G14" s="1">
        <v>433</v>
      </c>
      <c r="H14" s="1">
        <v>300</v>
      </c>
      <c r="I14" s="1">
        <v>300</v>
      </c>
      <c r="J14" s="1">
        <v>190</v>
      </c>
      <c r="K14" s="1">
        <v>433</v>
      </c>
      <c r="L14" s="1">
        <v>300</v>
      </c>
      <c r="M14" s="1">
        <v>300</v>
      </c>
      <c r="N14" s="1">
        <v>190</v>
      </c>
      <c r="O14" s="1">
        <v>433</v>
      </c>
      <c r="P14" s="1">
        <v>300</v>
      </c>
      <c r="Q14" s="1">
        <v>190</v>
      </c>
      <c r="R14" s="1">
        <v>433</v>
      </c>
      <c r="S14" s="1">
        <v>300</v>
      </c>
    </row>
    <row r="15" spans="1:19" x14ac:dyDescent="0.25">
      <c r="A15" s="3" t="s">
        <v>13</v>
      </c>
      <c r="B15" s="1">
        <v>433</v>
      </c>
      <c r="C15" s="1">
        <v>400</v>
      </c>
      <c r="D15" s="1">
        <v>900</v>
      </c>
      <c r="E15" s="1">
        <v>900</v>
      </c>
      <c r="F15" s="1">
        <v>433</v>
      </c>
      <c r="G15" s="1">
        <v>400</v>
      </c>
      <c r="H15" s="1">
        <v>900</v>
      </c>
      <c r="I15" s="1">
        <v>900</v>
      </c>
      <c r="J15" s="1">
        <v>433</v>
      </c>
      <c r="K15" s="1">
        <v>400</v>
      </c>
      <c r="L15" s="1">
        <v>900</v>
      </c>
      <c r="M15" s="1">
        <v>900</v>
      </c>
      <c r="N15" s="1">
        <v>433</v>
      </c>
      <c r="O15" s="1">
        <v>400</v>
      </c>
      <c r="P15" s="1">
        <v>900</v>
      </c>
      <c r="Q15" s="1">
        <v>433</v>
      </c>
      <c r="R15" s="1">
        <v>400</v>
      </c>
      <c r="S15" s="1">
        <v>900</v>
      </c>
    </row>
    <row r="16" spans="1:19" x14ac:dyDescent="0.25">
      <c r="A16" s="3" t="s">
        <v>14</v>
      </c>
      <c r="B16" s="1">
        <v>433</v>
      </c>
      <c r="C16" s="1">
        <v>500</v>
      </c>
      <c r="D16" s="1">
        <v>1023</v>
      </c>
      <c r="E16" s="1">
        <v>824</v>
      </c>
      <c r="F16" s="1">
        <v>433</v>
      </c>
      <c r="G16" s="1">
        <v>500</v>
      </c>
      <c r="H16" s="1">
        <v>1023</v>
      </c>
      <c r="I16" s="1">
        <v>824</v>
      </c>
      <c r="J16" s="1">
        <v>433</v>
      </c>
      <c r="K16" s="1">
        <v>500</v>
      </c>
      <c r="L16" s="1">
        <v>1023</v>
      </c>
      <c r="M16" s="1">
        <v>824</v>
      </c>
      <c r="N16" s="1">
        <v>433</v>
      </c>
      <c r="O16" s="1">
        <v>500</v>
      </c>
      <c r="P16" s="1">
        <v>1023</v>
      </c>
      <c r="Q16" s="1">
        <v>433</v>
      </c>
      <c r="R16" s="1">
        <v>500</v>
      </c>
      <c r="S16" s="1">
        <v>1023</v>
      </c>
    </row>
    <row r="17" spans="1:19" x14ac:dyDescent="0.25">
      <c r="A17" s="3" t="s">
        <v>15</v>
      </c>
      <c r="B17" s="1">
        <v>876</v>
      </c>
      <c r="C17" s="1">
        <v>300</v>
      </c>
      <c r="D17" s="1">
        <v>387</v>
      </c>
      <c r="E17" s="1">
        <v>190</v>
      </c>
      <c r="F17" s="1">
        <v>876</v>
      </c>
      <c r="G17" s="1">
        <v>300</v>
      </c>
      <c r="H17" s="1">
        <v>387</v>
      </c>
      <c r="I17" s="1">
        <v>190</v>
      </c>
      <c r="J17" s="1">
        <v>876</v>
      </c>
      <c r="K17" s="1">
        <v>300</v>
      </c>
      <c r="L17" s="1">
        <v>387</v>
      </c>
      <c r="M17" s="1">
        <v>190</v>
      </c>
      <c r="N17" s="1">
        <v>876</v>
      </c>
      <c r="O17" s="1">
        <v>300</v>
      </c>
      <c r="P17" s="1">
        <v>387</v>
      </c>
      <c r="Q17" s="1">
        <v>876</v>
      </c>
      <c r="R17" s="1">
        <v>300</v>
      </c>
      <c r="S17" s="1">
        <v>387</v>
      </c>
    </row>
    <row r="18" spans="1:19" x14ac:dyDescent="0.25">
      <c r="A18" s="3" t="s">
        <v>16</v>
      </c>
      <c r="B18" s="1">
        <v>678</v>
      </c>
      <c r="C18" s="1">
        <v>479</v>
      </c>
      <c r="D18" s="1">
        <v>983</v>
      </c>
      <c r="E18" s="1">
        <v>199</v>
      </c>
      <c r="F18" s="1">
        <v>678</v>
      </c>
      <c r="G18" s="1">
        <v>479</v>
      </c>
      <c r="H18" s="1">
        <v>983</v>
      </c>
      <c r="I18" s="1">
        <v>199</v>
      </c>
      <c r="J18" s="1">
        <v>678</v>
      </c>
      <c r="K18" s="1">
        <v>479</v>
      </c>
      <c r="L18" s="1">
        <v>983</v>
      </c>
      <c r="M18" s="1">
        <v>199</v>
      </c>
      <c r="N18" s="1">
        <v>678</v>
      </c>
      <c r="O18" s="1">
        <v>479</v>
      </c>
      <c r="P18" s="1">
        <v>983</v>
      </c>
      <c r="Q18" s="1">
        <v>678</v>
      </c>
      <c r="R18" s="1">
        <v>479</v>
      </c>
      <c r="S18" s="1">
        <v>983</v>
      </c>
    </row>
    <row r="19" spans="1:19" x14ac:dyDescent="0.25">
      <c r="A19" s="3" t="s">
        <v>17</v>
      </c>
      <c r="B19" s="1">
        <v>126</v>
      </c>
      <c r="C19" s="1">
        <v>479</v>
      </c>
      <c r="D19" s="1">
        <v>479</v>
      </c>
      <c r="E19" s="1">
        <v>678</v>
      </c>
      <c r="F19" s="1">
        <v>126</v>
      </c>
      <c r="G19" s="1">
        <v>479</v>
      </c>
      <c r="H19" s="1">
        <v>479</v>
      </c>
      <c r="I19" s="1">
        <v>678</v>
      </c>
      <c r="J19" s="1">
        <v>126</v>
      </c>
      <c r="K19" s="1">
        <v>479</v>
      </c>
      <c r="L19" s="1">
        <v>479</v>
      </c>
      <c r="M19" s="1">
        <v>678</v>
      </c>
      <c r="N19" s="1">
        <v>126</v>
      </c>
      <c r="O19" s="1">
        <v>479</v>
      </c>
      <c r="P19" s="1">
        <v>479</v>
      </c>
      <c r="Q19" s="1">
        <v>126</v>
      </c>
      <c r="R19" s="1">
        <v>479</v>
      </c>
      <c r="S19" s="1">
        <v>479</v>
      </c>
    </row>
    <row r="20" spans="1:19" x14ac:dyDescent="0.25">
      <c r="A20" s="3" t="s">
        <v>18</v>
      </c>
      <c r="B20" s="1">
        <v>126</v>
      </c>
      <c r="C20" s="1">
        <v>987</v>
      </c>
      <c r="D20" s="1">
        <v>987</v>
      </c>
      <c r="E20" s="1">
        <v>345</v>
      </c>
      <c r="F20" s="1">
        <v>126</v>
      </c>
      <c r="G20" s="1">
        <v>987</v>
      </c>
      <c r="H20" s="1">
        <v>987</v>
      </c>
      <c r="I20" s="1">
        <v>345</v>
      </c>
      <c r="J20" s="1">
        <v>126</v>
      </c>
      <c r="K20" s="1">
        <v>987</v>
      </c>
      <c r="L20" s="1">
        <v>987</v>
      </c>
      <c r="M20" s="1">
        <v>345</v>
      </c>
      <c r="N20" s="1">
        <v>126</v>
      </c>
      <c r="O20" s="1">
        <v>987</v>
      </c>
      <c r="P20" s="1">
        <v>987</v>
      </c>
      <c r="Q20" s="1">
        <v>126</v>
      </c>
      <c r="R20" s="1">
        <v>987</v>
      </c>
      <c r="S20" s="1">
        <v>987</v>
      </c>
    </row>
    <row r="21" spans="1:19" x14ac:dyDescent="0.25">
      <c r="A21" s="3" t="s">
        <v>19</v>
      </c>
      <c r="B21" s="1">
        <v>678</v>
      </c>
      <c r="C21" s="1">
        <v>981</v>
      </c>
      <c r="D21" s="1">
        <v>435</v>
      </c>
      <c r="E21" s="1">
        <v>126</v>
      </c>
      <c r="F21" s="1">
        <v>678</v>
      </c>
      <c r="G21" s="1">
        <v>981</v>
      </c>
      <c r="H21" s="1">
        <v>435</v>
      </c>
      <c r="I21" s="1">
        <v>126</v>
      </c>
      <c r="J21" s="1">
        <v>678</v>
      </c>
      <c r="K21" s="1">
        <v>981</v>
      </c>
      <c r="L21" s="1">
        <v>435</v>
      </c>
      <c r="M21" s="1">
        <v>126</v>
      </c>
      <c r="N21" s="1">
        <v>678</v>
      </c>
      <c r="O21" s="1">
        <v>981</v>
      </c>
      <c r="P21" s="1">
        <v>435</v>
      </c>
      <c r="Q21" s="1">
        <v>678</v>
      </c>
      <c r="R21" s="1">
        <v>981</v>
      </c>
      <c r="S21" s="1">
        <v>435</v>
      </c>
    </row>
    <row r="22" spans="1:19" x14ac:dyDescent="0.25">
      <c r="A22" s="3" t="s">
        <v>20</v>
      </c>
      <c r="B22" s="1">
        <v>981</v>
      </c>
      <c r="C22" s="1">
        <v>876</v>
      </c>
      <c r="D22" s="1">
        <v>678</v>
      </c>
      <c r="E22" s="1">
        <v>567</v>
      </c>
      <c r="F22" s="1">
        <v>981</v>
      </c>
      <c r="G22" s="1">
        <v>876</v>
      </c>
      <c r="H22" s="1">
        <v>678</v>
      </c>
      <c r="I22" s="1">
        <v>567</v>
      </c>
      <c r="J22" s="1">
        <v>981</v>
      </c>
      <c r="K22" s="1">
        <v>876</v>
      </c>
      <c r="L22" s="1">
        <v>678</v>
      </c>
      <c r="M22" s="1">
        <v>567</v>
      </c>
      <c r="N22" s="1">
        <v>981</v>
      </c>
      <c r="O22" s="1">
        <v>876</v>
      </c>
      <c r="P22" s="1">
        <v>678</v>
      </c>
      <c r="Q22" s="1">
        <v>981</v>
      </c>
      <c r="R22" s="1">
        <v>876</v>
      </c>
      <c r="S22" s="1">
        <v>678</v>
      </c>
    </row>
    <row r="23" spans="1:19" x14ac:dyDescent="0.25">
      <c r="A23" s="3" t="s">
        <v>21</v>
      </c>
      <c r="B23" s="1">
        <v>678</v>
      </c>
      <c r="C23" s="1">
        <v>678</v>
      </c>
      <c r="D23" s="1">
        <v>824</v>
      </c>
      <c r="E23" s="1">
        <v>500</v>
      </c>
      <c r="F23" s="1">
        <v>678</v>
      </c>
      <c r="G23" s="1">
        <v>678</v>
      </c>
      <c r="H23" s="1">
        <v>824</v>
      </c>
      <c r="I23" s="1">
        <v>500</v>
      </c>
      <c r="J23" s="1">
        <v>678</v>
      </c>
      <c r="K23" s="1">
        <v>678</v>
      </c>
      <c r="L23" s="1">
        <v>824</v>
      </c>
      <c r="M23" s="1">
        <v>500</v>
      </c>
      <c r="N23" s="1">
        <v>678</v>
      </c>
      <c r="O23" s="1">
        <v>678</v>
      </c>
      <c r="P23" s="1">
        <v>824</v>
      </c>
      <c r="Q23" s="1">
        <v>678</v>
      </c>
      <c r="R23" s="1">
        <v>678</v>
      </c>
      <c r="S23" s="1">
        <v>824</v>
      </c>
    </row>
    <row r="24" spans="1:19" x14ac:dyDescent="0.25">
      <c r="A24" s="3" t="s">
        <v>22</v>
      </c>
      <c r="B24" s="1">
        <v>435</v>
      </c>
      <c r="C24" s="1">
        <v>678</v>
      </c>
      <c r="D24" s="1">
        <v>433</v>
      </c>
      <c r="E24" s="1">
        <v>300</v>
      </c>
      <c r="F24" s="1">
        <v>435</v>
      </c>
      <c r="G24" s="1">
        <v>678</v>
      </c>
      <c r="H24" s="1">
        <v>433</v>
      </c>
      <c r="I24" s="1">
        <v>300</v>
      </c>
      <c r="J24" s="1">
        <v>435</v>
      </c>
      <c r="K24" s="1">
        <v>678</v>
      </c>
      <c r="L24" s="1">
        <v>433</v>
      </c>
      <c r="M24" s="1">
        <v>300</v>
      </c>
      <c r="N24" s="1">
        <v>435</v>
      </c>
      <c r="O24" s="1">
        <v>678</v>
      </c>
      <c r="P24" s="1">
        <v>433</v>
      </c>
      <c r="Q24" s="1">
        <v>435</v>
      </c>
      <c r="R24" s="1">
        <v>678</v>
      </c>
      <c r="S24" s="1">
        <v>433</v>
      </c>
    </row>
    <row r="25" spans="1:19" x14ac:dyDescent="0.25">
      <c r="A25" s="3" t="s">
        <v>23</v>
      </c>
      <c r="B25" s="1">
        <v>678</v>
      </c>
      <c r="C25" s="1">
        <v>433</v>
      </c>
      <c r="D25" s="1">
        <v>345</v>
      </c>
      <c r="E25" s="1">
        <v>900</v>
      </c>
      <c r="F25" s="1">
        <v>678</v>
      </c>
      <c r="G25" s="1">
        <v>433</v>
      </c>
      <c r="H25" s="1">
        <v>345</v>
      </c>
      <c r="I25" s="1">
        <v>900</v>
      </c>
      <c r="J25" s="1">
        <v>678</v>
      </c>
      <c r="K25" s="1">
        <v>433</v>
      </c>
      <c r="L25" s="1">
        <v>345</v>
      </c>
      <c r="M25" s="1">
        <v>900</v>
      </c>
      <c r="N25" s="1">
        <v>678</v>
      </c>
      <c r="O25" s="1">
        <v>433</v>
      </c>
      <c r="P25" s="1">
        <v>345</v>
      </c>
      <c r="Q25" s="1">
        <v>678</v>
      </c>
      <c r="R25" s="1">
        <v>433</v>
      </c>
      <c r="S25" s="1">
        <v>345</v>
      </c>
    </row>
    <row r="26" spans="1:19" x14ac:dyDescent="0.25">
      <c r="A26" s="3" t="s">
        <v>24</v>
      </c>
      <c r="B26" s="1">
        <v>824</v>
      </c>
      <c r="C26" s="1">
        <v>433</v>
      </c>
      <c r="D26" s="1">
        <v>126</v>
      </c>
      <c r="E26" s="1">
        <v>300</v>
      </c>
      <c r="F26" s="1">
        <v>824</v>
      </c>
      <c r="G26" s="1">
        <v>433</v>
      </c>
      <c r="H26" s="1">
        <v>126</v>
      </c>
      <c r="I26" s="1">
        <v>300</v>
      </c>
      <c r="J26" s="1">
        <v>824</v>
      </c>
      <c r="K26" s="1">
        <v>433</v>
      </c>
      <c r="L26" s="1">
        <v>126</v>
      </c>
      <c r="M26" s="1">
        <v>300</v>
      </c>
      <c r="N26" s="1">
        <v>824</v>
      </c>
      <c r="O26" s="1">
        <v>433</v>
      </c>
      <c r="P26" s="1">
        <v>126</v>
      </c>
      <c r="Q26" s="1">
        <v>824</v>
      </c>
      <c r="R26" s="1">
        <v>433</v>
      </c>
      <c r="S26" s="1">
        <v>126</v>
      </c>
    </row>
    <row r="27" spans="1:19" x14ac:dyDescent="0.25">
      <c r="A27" s="3" t="s">
        <v>25</v>
      </c>
      <c r="B27" s="1">
        <v>433</v>
      </c>
      <c r="C27" s="1">
        <v>824</v>
      </c>
      <c r="D27" s="1">
        <v>567</v>
      </c>
      <c r="E27" s="1">
        <v>900</v>
      </c>
      <c r="F27" s="1">
        <v>433</v>
      </c>
      <c r="G27" s="1">
        <v>824</v>
      </c>
      <c r="H27" s="1">
        <v>567</v>
      </c>
      <c r="I27" s="1">
        <v>900</v>
      </c>
      <c r="J27" s="1">
        <v>433</v>
      </c>
      <c r="K27" s="1">
        <v>824</v>
      </c>
      <c r="L27" s="1">
        <v>567</v>
      </c>
      <c r="M27" s="1">
        <v>900</v>
      </c>
      <c r="N27" s="1">
        <v>433</v>
      </c>
      <c r="O27" s="1">
        <v>824</v>
      </c>
      <c r="P27" s="1">
        <v>567</v>
      </c>
      <c r="Q27" s="1">
        <v>433</v>
      </c>
      <c r="R27" s="1">
        <v>824</v>
      </c>
      <c r="S27" s="1">
        <v>567</v>
      </c>
    </row>
    <row r="28" spans="1:19" x14ac:dyDescent="0.25">
      <c r="A28" s="3" t="s">
        <v>26</v>
      </c>
      <c r="B28" s="1">
        <v>345</v>
      </c>
      <c r="C28" s="1">
        <v>199</v>
      </c>
      <c r="D28" s="1">
        <v>435</v>
      </c>
      <c r="E28" s="1">
        <v>278</v>
      </c>
      <c r="F28" s="1">
        <v>345</v>
      </c>
      <c r="G28" s="1">
        <v>199</v>
      </c>
      <c r="H28" s="1">
        <v>435</v>
      </c>
      <c r="I28" s="1">
        <v>278</v>
      </c>
      <c r="J28" s="1">
        <v>345</v>
      </c>
      <c r="K28" s="1">
        <v>199</v>
      </c>
      <c r="L28" s="1">
        <v>435</v>
      </c>
      <c r="M28" s="1">
        <v>278</v>
      </c>
      <c r="N28" s="1">
        <v>345</v>
      </c>
      <c r="O28" s="1">
        <v>199</v>
      </c>
      <c r="P28" s="1">
        <v>435</v>
      </c>
      <c r="Q28" s="1">
        <v>345</v>
      </c>
      <c r="R28" s="1">
        <v>199</v>
      </c>
      <c r="S28" s="1">
        <v>435</v>
      </c>
    </row>
    <row r="29" spans="1:19" x14ac:dyDescent="0.25">
      <c r="A29" s="3" t="s">
        <v>27</v>
      </c>
      <c r="B29" s="1">
        <v>126</v>
      </c>
      <c r="C29" s="1">
        <v>126</v>
      </c>
      <c r="D29" s="1">
        <v>278</v>
      </c>
      <c r="E29" s="1">
        <v>678</v>
      </c>
      <c r="F29" s="1">
        <v>126</v>
      </c>
      <c r="G29" s="1">
        <v>126</v>
      </c>
      <c r="H29" s="1">
        <v>278</v>
      </c>
      <c r="I29" s="1">
        <v>678</v>
      </c>
      <c r="J29" s="1">
        <v>126</v>
      </c>
      <c r="K29" s="1">
        <v>126</v>
      </c>
      <c r="L29" s="1">
        <v>278</v>
      </c>
      <c r="M29" s="1">
        <v>678</v>
      </c>
      <c r="N29" s="1">
        <v>126</v>
      </c>
      <c r="O29" s="1">
        <v>126</v>
      </c>
      <c r="P29" s="1">
        <v>278</v>
      </c>
      <c r="Q29" s="1">
        <v>126</v>
      </c>
      <c r="R29" s="1">
        <v>126</v>
      </c>
      <c r="S29" s="1">
        <v>278</v>
      </c>
    </row>
    <row r="30" spans="1:19" x14ac:dyDescent="0.25">
      <c r="A30" s="3" t="s">
        <v>28</v>
      </c>
      <c r="B30" s="1">
        <v>567</v>
      </c>
      <c r="C30" s="1">
        <v>126</v>
      </c>
      <c r="D30" s="1">
        <v>126</v>
      </c>
      <c r="E30" s="1">
        <v>824</v>
      </c>
      <c r="F30" s="1">
        <v>567</v>
      </c>
      <c r="G30" s="1">
        <v>126</v>
      </c>
      <c r="H30" s="1">
        <v>126</v>
      </c>
      <c r="I30" s="1">
        <v>824</v>
      </c>
      <c r="J30" s="1">
        <v>567</v>
      </c>
      <c r="K30" s="1">
        <v>126</v>
      </c>
      <c r="L30" s="1">
        <v>126</v>
      </c>
      <c r="M30" s="1">
        <v>824</v>
      </c>
      <c r="N30" s="1">
        <v>567</v>
      </c>
      <c r="O30" s="1">
        <v>126</v>
      </c>
      <c r="P30" s="1">
        <v>126</v>
      </c>
      <c r="Q30" s="1">
        <v>567</v>
      </c>
      <c r="R30" s="1">
        <v>126</v>
      </c>
      <c r="S30" s="1">
        <v>126</v>
      </c>
    </row>
    <row r="31" spans="1:19" x14ac:dyDescent="0.25">
      <c r="A31" s="3" t="s">
        <v>29</v>
      </c>
      <c r="B31" s="1">
        <v>435</v>
      </c>
      <c r="C31" s="1">
        <v>888</v>
      </c>
      <c r="D31" s="1">
        <v>888</v>
      </c>
      <c r="E31" s="1">
        <v>433</v>
      </c>
      <c r="F31" s="1">
        <v>435</v>
      </c>
      <c r="G31" s="1">
        <v>888</v>
      </c>
      <c r="H31" s="1">
        <v>888</v>
      </c>
      <c r="I31" s="1">
        <v>433</v>
      </c>
      <c r="J31" s="1">
        <v>435</v>
      </c>
      <c r="K31" s="1">
        <v>888</v>
      </c>
      <c r="L31" s="1">
        <v>888</v>
      </c>
      <c r="M31" s="1">
        <v>433</v>
      </c>
      <c r="N31" s="1">
        <v>435</v>
      </c>
      <c r="O31" s="1">
        <v>888</v>
      </c>
      <c r="P31" s="1">
        <v>888</v>
      </c>
      <c r="Q31" s="1">
        <v>435</v>
      </c>
      <c r="R31" s="1">
        <v>888</v>
      </c>
      <c r="S31" s="1">
        <v>888</v>
      </c>
    </row>
    <row r="32" spans="1:19" x14ac:dyDescent="0.25">
      <c r="A32" s="3" t="s">
        <v>30</v>
      </c>
      <c r="B32" s="1">
        <v>278</v>
      </c>
      <c r="C32" s="1">
        <v>126</v>
      </c>
      <c r="D32" s="1">
        <v>126</v>
      </c>
      <c r="E32" s="1">
        <v>400</v>
      </c>
      <c r="F32" s="1">
        <v>278</v>
      </c>
      <c r="G32" s="1">
        <v>126</v>
      </c>
      <c r="H32" s="1">
        <v>126</v>
      </c>
      <c r="I32" s="1">
        <v>400</v>
      </c>
      <c r="J32" s="1">
        <v>278</v>
      </c>
      <c r="K32" s="1">
        <v>126</v>
      </c>
      <c r="L32" s="1">
        <v>126</v>
      </c>
      <c r="M32" s="1">
        <v>400</v>
      </c>
      <c r="N32" s="1">
        <v>278</v>
      </c>
      <c r="O32" s="1">
        <v>126</v>
      </c>
      <c r="P32" s="1">
        <v>126</v>
      </c>
      <c r="Q32" s="1">
        <v>278</v>
      </c>
      <c r="R32" s="1">
        <v>126</v>
      </c>
      <c r="S32" s="1">
        <v>126</v>
      </c>
    </row>
    <row r="33" spans="1:19" x14ac:dyDescent="0.25">
      <c r="A33" s="3" t="s">
        <v>31</v>
      </c>
      <c r="B33" s="1">
        <v>435</v>
      </c>
      <c r="C33" s="1">
        <v>190</v>
      </c>
      <c r="D33" s="1">
        <v>190</v>
      </c>
      <c r="E33" s="1">
        <v>500</v>
      </c>
      <c r="F33" s="1">
        <v>435</v>
      </c>
      <c r="G33" s="1">
        <v>190</v>
      </c>
      <c r="H33" s="1">
        <v>190</v>
      </c>
      <c r="I33" s="1">
        <v>500</v>
      </c>
      <c r="J33" s="1">
        <v>435</v>
      </c>
      <c r="K33" s="1">
        <v>190</v>
      </c>
      <c r="L33" s="1">
        <v>190</v>
      </c>
      <c r="M33" s="1">
        <v>500</v>
      </c>
      <c r="N33" s="1">
        <v>435</v>
      </c>
      <c r="O33" s="1">
        <v>190</v>
      </c>
      <c r="P33" s="1">
        <v>190</v>
      </c>
      <c r="Q33" s="1">
        <v>435</v>
      </c>
      <c r="R33" s="1">
        <v>190</v>
      </c>
      <c r="S33" s="1">
        <v>190</v>
      </c>
    </row>
    <row r="34" spans="1:19" x14ac:dyDescent="0.25">
      <c r="A34" s="3" t="s">
        <v>32</v>
      </c>
      <c r="B34" s="1">
        <v>278</v>
      </c>
      <c r="C34" s="1">
        <v>190</v>
      </c>
      <c r="D34" s="1">
        <v>190</v>
      </c>
      <c r="E34" s="1">
        <v>300</v>
      </c>
      <c r="F34" s="1">
        <v>278</v>
      </c>
      <c r="G34" s="1">
        <v>190</v>
      </c>
      <c r="H34" s="1">
        <v>190</v>
      </c>
      <c r="I34" s="1">
        <v>300</v>
      </c>
      <c r="J34" s="1">
        <v>278</v>
      </c>
      <c r="K34" s="1">
        <v>190</v>
      </c>
      <c r="L34" s="1">
        <v>190</v>
      </c>
      <c r="M34" s="1">
        <v>300</v>
      </c>
      <c r="N34" s="1">
        <v>278</v>
      </c>
      <c r="O34" s="1">
        <v>190</v>
      </c>
      <c r="P34" s="1">
        <v>190</v>
      </c>
      <c r="Q34" s="1">
        <v>278</v>
      </c>
      <c r="R34" s="1">
        <v>190</v>
      </c>
      <c r="S34" s="1">
        <v>190</v>
      </c>
    </row>
    <row r="35" spans="1:19" x14ac:dyDescent="0.25">
      <c r="A35" s="3" t="s">
        <v>33</v>
      </c>
      <c r="B35" s="1">
        <v>678</v>
      </c>
      <c r="C35" s="1">
        <v>678</v>
      </c>
      <c r="D35" s="1">
        <v>678</v>
      </c>
      <c r="E35" s="1">
        <v>479</v>
      </c>
      <c r="F35" s="1">
        <v>678</v>
      </c>
      <c r="G35" s="1">
        <v>678</v>
      </c>
      <c r="H35" s="1">
        <v>678</v>
      </c>
      <c r="I35" s="1">
        <v>479</v>
      </c>
      <c r="J35" s="1">
        <v>678</v>
      </c>
      <c r="K35" s="1">
        <v>678</v>
      </c>
      <c r="L35" s="1">
        <v>678</v>
      </c>
      <c r="M35" s="1">
        <v>479</v>
      </c>
      <c r="N35" s="1">
        <v>678</v>
      </c>
      <c r="O35" s="1">
        <v>678</v>
      </c>
      <c r="P35" s="1">
        <v>678</v>
      </c>
      <c r="Q35" s="1">
        <v>678</v>
      </c>
      <c r="R35" s="1">
        <v>678</v>
      </c>
      <c r="S35" s="1">
        <v>678</v>
      </c>
    </row>
    <row r="36" spans="1:19" x14ac:dyDescent="0.25">
      <c r="A36" s="3" t="s">
        <v>34</v>
      </c>
      <c r="B36" s="1">
        <v>190</v>
      </c>
      <c r="C36" s="1">
        <v>278</v>
      </c>
      <c r="D36" s="1">
        <v>278</v>
      </c>
      <c r="E36" s="1">
        <v>479</v>
      </c>
      <c r="F36" s="1">
        <v>190</v>
      </c>
      <c r="G36" s="1">
        <v>278</v>
      </c>
      <c r="H36" s="1">
        <v>278</v>
      </c>
      <c r="I36" s="1">
        <v>479</v>
      </c>
      <c r="J36" s="1">
        <v>190</v>
      </c>
      <c r="K36" s="1">
        <v>278</v>
      </c>
      <c r="L36" s="1">
        <v>278</v>
      </c>
      <c r="M36" s="1">
        <v>479</v>
      </c>
      <c r="N36" s="1">
        <v>190</v>
      </c>
      <c r="O36" s="1">
        <v>278</v>
      </c>
      <c r="P36" s="1">
        <v>278</v>
      </c>
      <c r="Q36" s="1">
        <v>190</v>
      </c>
      <c r="R36" s="1">
        <v>278</v>
      </c>
      <c r="S36" s="1">
        <v>278</v>
      </c>
    </row>
    <row r="37" spans="1:19" x14ac:dyDescent="0.25">
      <c r="A37" s="3" t="s">
        <v>35</v>
      </c>
      <c r="B37" s="1">
        <v>567</v>
      </c>
      <c r="C37" s="1">
        <v>435</v>
      </c>
      <c r="D37" s="1">
        <v>435</v>
      </c>
      <c r="E37" s="1">
        <v>987</v>
      </c>
      <c r="F37" s="1">
        <v>567</v>
      </c>
      <c r="G37" s="1">
        <v>435</v>
      </c>
      <c r="H37" s="1">
        <v>435</v>
      </c>
      <c r="I37" s="1">
        <v>987</v>
      </c>
      <c r="J37" s="1">
        <v>567</v>
      </c>
      <c r="K37" s="1">
        <v>435</v>
      </c>
      <c r="L37" s="1">
        <v>435</v>
      </c>
      <c r="M37" s="1">
        <v>987</v>
      </c>
      <c r="N37" s="1">
        <v>567</v>
      </c>
      <c r="O37" s="1">
        <v>435</v>
      </c>
      <c r="P37" s="1">
        <v>435</v>
      </c>
      <c r="Q37" s="1">
        <v>567</v>
      </c>
      <c r="R37" s="1">
        <v>435</v>
      </c>
      <c r="S37" s="1">
        <v>435</v>
      </c>
    </row>
    <row r="38" spans="1:19" x14ac:dyDescent="0.25">
      <c r="A38" s="3" t="s">
        <v>36</v>
      </c>
      <c r="B38" s="1">
        <v>190</v>
      </c>
      <c r="C38" s="1">
        <v>190</v>
      </c>
      <c r="D38" s="1">
        <v>190</v>
      </c>
      <c r="E38" s="1">
        <v>981</v>
      </c>
      <c r="F38" s="1">
        <v>190</v>
      </c>
      <c r="G38" s="1">
        <v>190</v>
      </c>
      <c r="H38" s="1">
        <v>190</v>
      </c>
      <c r="I38" s="1">
        <v>981</v>
      </c>
      <c r="J38" s="1">
        <v>190</v>
      </c>
      <c r="K38" s="1">
        <v>190</v>
      </c>
      <c r="L38" s="1">
        <v>190</v>
      </c>
      <c r="M38" s="1">
        <v>981</v>
      </c>
      <c r="N38" s="1">
        <v>190</v>
      </c>
      <c r="O38" s="1">
        <v>190</v>
      </c>
      <c r="P38" s="1">
        <v>190</v>
      </c>
      <c r="Q38" s="1">
        <v>190</v>
      </c>
      <c r="R38" s="1">
        <v>190</v>
      </c>
      <c r="S38" s="1">
        <v>190</v>
      </c>
    </row>
    <row r="39" spans="1:19" x14ac:dyDescent="0.25">
      <c r="A39" s="3" t="s">
        <v>37</v>
      </c>
      <c r="B39" s="1">
        <v>678</v>
      </c>
      <c r="C39" s="1">
        <v>126</v>
      </c>
      <c r="D39" s="1">
        <v>126</v>
      </c>
      <c r="E39" s="1">
        <v>876</v>
      </c>
      <c r="F39" s="1">
        <v>678</v>
      </c>
      <c r="G39" s="1">
        <v>126</v>
      </c>
      <c r="H39" s="1">
        <v>126</v>
      </c>
      <c r="I39" s="1">
        <v>876</v>
      </c>
      <c r="J39" s="1">
        <v>678</v>
      </c>
      <c r="K39" s="1">
        <v>126</v>
      </c>
      <c r="L39" s="1">
        <v>126</v>
      </c>
      <c r="M39" s="1">
        <v>876</v>
      </c>
      <c r="N39" s="1">
        <v>678</v>
      </c>
      <c r="O39" s="1">
        <v>126</v>
      </c>
      <c r="P39" s="1">
        <v>126</v>
      </c>
      <c r="Q39" s="1">
        <v>678</v>
      </c>
      <c r="R39" s="1">
        <v>126</v>
      </c>
      <c r="S39" s="1">
        <v>126</v>
      </c>
    </row>
    <row r="40" spans="1:19" x14ac:dyDescent="0.25">
      <c r="A40" s="3" t="s">
        <v>38</v>
      </c>
      <c r="B40" s="1">
        <v>888</v>
      </c>
      <c r="C40" s="1">
        <v>126</v>
      </c>
      <c r="D40" s="1">
        <v>126</v>
      </c>
      <c r="E40" s="1">
        <v>678</v>
      </c>
      <c r="F40" s="1">
        <v>888</v>
      </c>
      <c r="G40" s="1">
        <v>126</v>
      </c>
      <c r="H40" s="1">
        <v>126</v>
      </c>
      <c r="I40" s="1">
        <v>678</v>
      </c>
      <c r="J40" s="1">
        <v>888</v>
      </c>
      <c r="K40" s="1">
        <v>126</v>
      </c>
      <c r="L40" s="1">
        <v>126</v>
      </c>
      <c r="M40" s="1">
        <v>678</v>
      </c>
      <c r="N40" s="1">
        <v>888</v>
      </c>
      <c r="O40" s="1">
        <v>126</v>
      </c>
      <c r="P40" s="1">
        <v>126</v>
      </c>
      <c r="Q40" s="1">
        <v>888</v>
      </c>
      <c r="R40" s="1">
        <v>126</v>
      </c>
      <c r="S40" s="1">
        <v>126</v>
      </c>
    </row>
    <row r="41" spans="1:19" x14ac:dyDescent="0.25">
      <c r="A41" s="3" t="s">
        <v>39</v>
      </c>
      <c r="B41" s="1">
        <v>278</v>
      </c>
      <c r="C41" s="1">
        <v>278</v>
      </c>
      <c r="D41" s="1">
        <v>278</v>
      </c>
      <c r="E41" s="1">
        <v>678</v>
      </c>
      <c r="F41" s="1">
        <v>278</v>
      </c>
      <c r="G41" s="1">
        <v>278</v>
      </c>
      <c r="H41" s="1">
        <v>278</v>
      </c>
      <c r="I41" s="1">
        <v>678</v>
      </c>
      <c r="J41" s="1">
        <v>278</v>
      </c>
      <c r="K41" s="1">
        <v>278</v>
      </c>
      <c r="L41" s="1">
        <v>278</v>
      </c>
      <c r="M41" s="1">
        <v>678</v>
      </c>
      <c r="N41" s="1">
        <v>278</v>
      </c>
      <c r="O41" s="1">
        <v>278</v>
      </c>
      <c r="P41" s="1">
        <v>278</v>
      </c>
      <c r="Q41" s="1">
        <v>278</v>
      </c>
      <c r="R41" s="1">
        <v>278</v>
      </c>
      <c r="S41" s="1">
        <v>278</v>
      </c>
    </row>
    <row r="42" spans="1:19" x14ac:dyDescent="0.25">
      <c r="A42" s="3" t="s">
        <v>40</v>
      </c>
      <c r="B42" s="1">
        <v>678</v>
      </c>
      <c r="C42" s="1">
        <v>678</v>
      </c>
      <c r="D42" s="1">
        <v>678</v>
      </c>
      <c r="E42" s="1">
        <v>433</v>
      </c>
      <c r="F42" s="1">
        <v>678</v>
      </c>
      <c r="G42" s="1">
        <v>678</v>
      </c>
      <c r="H42" s="1">
        <v>678</v>
      </c>
      <c r="I42" s="1">
        <v>433</v>
      </c>
      <c r="J42" s="1">
        <v>678</v>
      </c>
      <c r="K42" s="1">
        <v>678</v>
      </c>
      <c r="L42" s="1">
        <v>678</v>
      </c>
      <c r="M42" s="1">
        <v>433</v>
      </c>
      <c r="N42" s="1">
        <v>678</v>
      </c>
      <c r="O42" s="1">
        <v>678</v>
      </c>
      <c r="P42" s="1">
        <v>678</v>
      </c>
      <c r="Q42" s="1">
        <v>678</v>
      </c>
      <c r="R42" s="1">
        <v>678</v>
      </c>
      <c r="S42" s="1">
        <v>678</v>
      </c>
    </row>
    <row r="43" spans="1:19" x14ac:dyDescent="0.25">
      <c r="A43" s="3" t="s">
        <v>41</v>
      </c>
      <c r="B43" s="1">
        <v>567</v>
      </c>
      <c r="C43" s="1">
        <v>824</v>
      </c>
      <c r="D43" s="1">
        <v>824</v>
      </c>
      <c r="E43" s="1">
        <v>433</v>
      </c>
      <c r="F43" s="1">
        <v>567</v>
      </c>
      <c r="G43" s="1">
        <v>824</v>
      </c>
      <c r="H43" s="1">
        <v>824</v>
      </c>
      <c r="I43" s="1">
        <v>433</v>
      </c>
      <c r="J43" s="1">
        <v>567</v>
      </c>
      <c r="K43" s="1">
        <v>824</v>
      </c>
      <c r="L43" s="1">
        <v>824</v>
      </c>
      <c r="M43" s="1">
        <v>433</v>
      </c>
      <c r="N43" s="1">
        <v>567</v>
      </c>
      <c r="O43" s="1">
        <v>824</v>
      </c>
      <c r="P43" s="1">
        <v>824</v>
      </c>
      <c r="Q43" s="1">
        <v>567</v>
      </c>
      <c r="R43" s="1">
        <v>824</v>
      </c>
      <c r="S43" s="1">
        <v>824</v>
      </c>
    </row>
    <row r="44" spans="1:19" x14ac:dyDescent="0.25">
      <c r="A44" s="3" t="s">
        <v>42</v>
      </c>
      <c r="B44" s="1">
        <v>190</v>
      </c>
      <c r="C44" s="1">
        <v>824</v>
      </c>
      <c r="D44" s="1">
        <v>435</v>
      </c>
      <c r="E44" s="1">
        <v>824</v>
      </c>
      <c r="F44" s="1">
        <v>190</v>
      </c>
      <c r="G44" s="1">
        <v>824</v>
      </c>
      <c r="H44" s="1">
        <v>435</v>
      </c>
      <c r="I44" s="1">
        <v>824</v>
      </c>
      <c r="J44" s="1">
        <v>190</v>
      </c>
      <c r="K44" s="1">
        <v>824</v>
      </c>
      <c r="L44" s="1">
        <v>435</v>
      </c>
      <c r="M44" s="1">
        <v>824</v>
      </c>
      <c r="N44" s="1">
        <v>190</v>
      </c>
      <c r="O44" s="1">
        <v>824</v>
      </c>
      <c r="P44" s="1">
        <v>435</v>
      </c>
      <c r="Q44" s="1">
        <v>190</v>
      </c>
      <c r="R44" s="1">
        <v>824</v>
      </c>
      <c r="S44" s="1">
        <v>435</v>
      </c>
    </row>
    <row r="45" spans="1:19" x14ac:dyDescent="0.25">
      <c r="A45" s="3" t="s">
        <v>43</v>
      </c>
      <c r="B45" s="1">
        <v>824</v>
      </c>
      <c r="C45" s="1">
        <v>981</v>
      </c>
      <c r="D45" s="1">
        <v>190</v>
      </c>
      <c r="E45" s="1">
        <v>199</v>
      </c>
      <c r="F45" s="1">
        <v>824</v>
      </c>
      <c r="G45" s="1">
        <v>981</v>
      </c>
      <c r="H45" s="1">
        <v>190</v>
      </c>
      <c r="I45" s="1">
        <v>199</v>
      </c>
      <c r="J45" s="1">
        <v>824</v>
      </c>
      <c r="K45" s="1">
        <v>981</v>
      </c>
      <c r="L45" s="1">
        <v>190</v>
      </c>
      <c r="M45" s="1">
        <v>199</v>
      </c>
      <c r="N45" s="1">
        <v>824</v>
      </c>
      <c r="O45" s="1">
        <v>981</v>
      </c>
      <c r="P45" s="1">
        <v>190</v>
      </c>
      <c r="Q45" s="1">
        <v>824</v>
      </c>
      <c r="R45" s="1">
        <v>981</v>
      </c>
      <c r="S45" s="1">
        <v>190</v>
      </c>
    </row>
    <row r="46" spans="1:19" x14ac:dyDescent="0.25">
      <c r="A46" s="3" t="s">
        <v>44</v>
      </c>
      <c r="B46" s="1">
        <v>433</v>
      </c>
      <c r="C46" s="1">
        <v>981</v>
      </c>
      <c r="D46" s="1">
        <v>126</v>
      </c>
      <c r="E46" s="1">
        <v>435</v>
      </c>
      <c r="F46" s="1">
        <v>433</v>
      </c>
      <c r="G46" s="1">
        <v>981</v>
      </c>
      <c r="H46" s="1">
        <v>126</v>
      </c>
      <c r="I46" s="1">
        <v>435</v>
      </c>
      <c r="J46" s="1">
        <v>433</v>
      </c>
      <c r="K46" s="1">
        <v>981</v>
      </c>
      <c r="L46" s="1">
        <v>126</v>
      </c>
      <c r="M46" s="1">
        <v>435</v>
      </c>
      <c r="N46" s="1">
        <v>433</v>
      </c>
      <c r="O46" s="1">
        <v>981</v>
      </c>
      <c r="P46" s="1">
        <v>126</v>
      </c>
      <c r="Q46" s="1">
        <v>433</v>
      </c>
      <c r="R46" s="1">
        <v>981</v>
      </c>
      <c r="S46" s="1">
        <v>126</v>
      </c>
    </row>
    <row r="47" spans="1:19" x14ac:dyDescent="0.25">
      <c r="A47" s="3" t="s">
        <v>45</v>
      </c>
      <c r="B47" s="1">
        <v>199</v>
      </c>
      <c r="C47" s="1">
        <v>189</v>
      </c>
      <c r="D47" s="1">
        <v>126</v>
      </c>
      <c r="E47" s="1">
        <v>190</v>
      </c>
      <c r="F47" s="1">
        <v>199</v>
      </c>
      <c r="G47" s="1">
        <v>189</v>
      </c>
      <c r="H47" s="1">
        <v>126</v>
      </c>
      <c r="I47" s="1">
        <v>190</v>
      </c>
      <c r="J47" s="1">
        <v>199</v>
      </c>
      <c r="K47" s="1">
        <v>189</v>
      </c>
      <c r="L47" s="1">
        <v>126</v>
      </c>
      <c r="M47" s="1">
        <v>190</v>
      </c>
      <c r="N47" s="1">
        <v>199</v>
      </c>
      <c r="O47" s="1">
        <v>189</v>
      </c>
      <c r="P47" s="1">
        <v>126</v>
      </c>
      <c r="Q47" s="1">
        <v>199</v>
      </c>
      <c r="R47" s="1">
        <v>189</v>
      </c>
      <c r="S47" s="1">
        <v>126</v>
      </c>
    </row>
    <row r="48" spans="1:19" x14ac:dyDescent="0.25">
      <c r="A48" s="3" t="s">
        <v>46</v>
      </c>
      <c r="B48" s="1">
        <v>190</v>
      </c>
      <c r="C48" s="1">
        <v>199</v>
      </c>
      <c r="D48" s="1">
        <v>278</v>
      </c>
      <c r="E48" s="1">
        <v>126</v>
      </c>
      <c r="F48" s="1">
        <v>190</v>
      </c>
      <c r="G48" s="1">
        <v>199</v>
      </c>
      <c r="H48" s="1">
        <v>278</v>
      </c>
      <c r="I48" s="1">
        <v>126</v>
      </c>
      <c r="J48" s="1">
        <v>190</v>
      </c>
      <c r="K48" s="1">
        <v>199</v>
      </c>
      <c r="L48" s="1">
        <v>278</v>
      </c>
      <c r="M48" s="1">
        <v>126</v>
      </c>
      <c r="N48" s="1">
        <v>190</v>
      </c>
      <c r="O48" s="1">
        <v>199</v>
      </c>
      <c r="P48" s="1">
        <v>278</v>
      </c>
      <c r="Q48" s="1">
        <v>190</v>
      </c>
      <c r="R48" s="1">
        <v>199</v>
      </c>
      <c r="S48" s="1">
        <v>278</v>
      </c>
    </row>
    <row r="49" spans="1:19" x14ac:dyDescent="0.25">
      <c r="A49" s="3" t="s">
        <v>47</v>
      </c>
      <c r="B49" s="1">
        <v>824</v>
      </c>
      <c r="C49" s="1">
        <v>678</v>
      </c>
      <c r="D49" s="1">
        <v>678</v>
      </c>
      <c r="E49" s="1">
        <v>126</v>
      </c>
      <c r="F49" s="1">
        <v>824</v>
      </c>
      <c r="G49" s="1">
        <v>678</v>
      </c>
      <c r="H49" s="1">
        <v>678</v>
      </c>
      <c r="I49" s="1">
        <v>126</v>
      </c>
      <c r="J49" s="1">
        <v>824</v>
      </c>
      <c r="K49" s="1">
        <v>678</v>
      </c>
      <c r="L49" s="1">
        <v>678</v>
      </c>
      <c r="M49" s="1">
        <v>126</v>
      </c>
      <c r="N49" s="1">
        <v>824</v>
      </c>
      <c r="O49" s="1">
        <v>678</v>
      </c>
      <c r="P49" s="1">
        <v>678</v>
      </c>
      <c r="Q49" s="1">
        <v>824</v>
      </c>
      <c r="R49" s="1">
        <v>678</v>
      </c>
      <c r="S49" s="1">
        <v>678</v>
      </c>
    </row>
    <row r="50" spans="1:19" x14ac:dyDescent="0.25">
      <c r="A50" s="3" t="s">
        <v>48</v>
      </c>
      <c r="B50" s="1">
        <v>199</v>
      </c>
      <c r="C50" s="1">
        <v>433</v>
      </c>
      <c r="D50" s="1">
        <v>824</v>
      </c>
      <c r="E50" s="1">
        <v>278</v>
      </c>
      <c r="F50" s="1">
        <v>199</v>
      </c>
      <c r="G50" s="1">
        <v>433</v>
      </c>
      <c r="H50" s="1">
        <v>824</v>
      </c>
      <c r="I50" s="1">
        <v>278</v>
      </c>
      <c r="J50" s="1">
        <v>199</v>
      </c>
      <c r="K50" s="1">
        <v>433</v>
      </c>
      <c r="L50" s="1">
        <v>824</v>
      </c>
      <c r="M50" s="1">
        <v>278</v>
      </c>
      <c r="N50" s="1">
        <v>199</v>
      </c>
      <c r="O50" s="1">
        <v>433</v>
      </c>
      <c r="P50" s="1">
        <v>824</v>
      </c>
      <c r="Q50" s="1">
        <v>199</v>
      </c>
      <c r="R50" s="1">
        <v>433</v>
      </c>
      <c r="S50" s="1">
        <v>824</v>
      </c>
    </row>
    <row r="51" spans="1:19" x14ac:dyDescent="0.25">
      <c r="A51" s="3" t="s">
        <v>49</v>
      </c>
      <c r="B51" s="1">
        <v>199</v>
      </c>
      <c r="C51" s="1">
        <v>981</v>
      </c>
      <c r="D51" s="1">
        <v>435</v>
      </c>
      <c r="E51" s="1">
        <v>678</v>
      </c>
      <c r="F51" s="1">
        <v>199</v>
      </c>
      <c r="G51" s="1">
        <v>981</v>
      </c>
      <c r="H51" s="1">
        <v>435</v>
      </c>
      <c r="I51" s="1">
        <v>678</v>
      </c>
      <c r="J51" s="1">
        <v>199</v>
      </c>
      <c r="K51" s="1">
        <v>981</v>
      </c>
      <c r="L51" s="1">
        <v>435</v>
      </c>
      <c r="M51" s="1">
        <v>678</v>
      </c>
      <c r="N51" s="1">
        <v>199</v>
      </c>
      <c r="O51" s="1">
        <v>981</v>
      </c>
      <c r="P51" s="1">
        <v>435</v>
      </c>
      <c r="Q51" s="1">
        <v>199</v>
      </c>
      <c r="R51" s="1">
        <v>981</v>
      </c>
      <c r="S51" s="1">
        <v>435</v>
      </c>
    </row>
    <row r="52" spans="1:19" x14ac:dyDescent="0.25">
      <c r="A52" s="3" t="s">
        <v>50</v>
      </c>
      <c r="B52" s="1">
        <v>126</v>
      </c>
      <c r="C52" s="1">
        <v>987</v>
      </c>
      <c r="D52" s="1">
        <v>190</v>
      </c>
      <c r="E52" s="1">
        <v>824</v>
      </c>
      <c r="F52" s="1">
        <v>126</v>
      </c>
      <c r="G52" s="1">
        <v>987</v>
      </c>
      <c r="H52" s="1">
        <v>190</v>
      </c>
      <c r="I52" s="1">
        <v>824</v>
      </c>
      <c r="J52" s="1">
        <v>126</v>
      </c>
      <c r="K52" s="1">
        <v>987</v>
      </c>
      <c r="L52" s="1">
        <v>190</v>
      </c>
      <c r="M52" s="1">
        <v>824</v>
      </c>
      <c r="N52" s="1">
        <v>126</v>
      </c>
      <c r="O52" s="1">
        <v>987</v>
      </c>
      <c r="P52" s="1">
        <v>190</v>
      </c>
      <c r="Q52" s="1">
        <v>126</v>
      </c>
      <c r="R52" s="1">
        <v>987</v>
      </c>
      <c r="S52" s="1">
        <v>190</v>
      </c>
    </row>
    <row r="53" spans="1:19" x14ac:dyDescent="0.25">
      <c r="A53" s="3" t="s">
        <v>51</v>
      </c>
      <c r="B53" s="1">
        <v>190</v>
      </c>
      <c r="C53" s="1">
        <v>479</v>
      </c>
      <c r="D53" s="1">
        <v>126</v>
      </c>
      <c r="E53" s="1">
        <v>824</v>
      </c>
      <c r="F53" s="1">
        <v>190</v>
      </c>
      <c r="G53" s="1">
        <v>479</v>
      </c>
      <c r="H53" s="1">
        <v>126</v>
      </c>
      <c r="I53" s="1">
        <v>824</v>
      </c>
      <c r="J53" s="1">
        <v>190</v>
      </c>
      <c r="K53" s="1">
        <v>479</v>
      </c>
      <c r="L53" s="1">
        <v>126</v>
      </c>
      <c r="M53" s="1">
        <v>824</v>
      </c>
      <c r="N53" s="1">
        <v>190</v>
      </c>
      <c r="O53" s="1">
        <v>479</v>
      </c>
      <c r="P53" s="1">
        <v>126</v>
      </c>
      <c r="Q53" s="1">
        <v>190</v>
      </c>
      <c r="R53" s="1">
        <v>479</v>
      </c>
      <c r="S53" s="1">
        <v>126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5" sqref="A55"/>
    </sheetView>
  </sheetViews>
  <sheetFormatPr baseColWidth="10" defaultRowHeight="15" x14ac:dyDescent="0.25"/>
  <cols>
    <col min="1" max="1" width="11.42578125" style="2"/>
    <col min="2" max="19" width="11.85546875" customWidth="1"/>
  </cols>
  <sheetData>
    <row r="1" spans="1:20" s="2" customFormat="1" x14ac:dyDescent="0.25">
      <c r="A1" s="2" t="s">
        <v>70</v>
      </c>
      <c r="B1" s="2" t="s">
        <v>52</v>
      </c>
      <c r="C1" s="2" t="s">
        <v>53</v>
      </c>
      <c r="D1" s="2" t="s">
        <v>54</v>
      </c>
      <c r="E1" s="2" t="s">
        <v>55</v>
      </c>
      <c r="F1" s="2" t="s">
        <v>56</v>
      </c>
      <c r="G1" s="2" t="s">
        <v>57</v>
      </c>
      <c r="H1" s="2" t="s">
        <v>58</v>
      </c>
      <c r="I1" s="2" t="s">
        <v>59</v>
      </c>
      <c r="J1" s="2" t="s">
        <v>60</v>
      </c>
      <c r="K1" s="2" t="s">
        <v>61</v>
      </c>
      <c r="L1" s="2" t="s">
        <v>62</v>
      </c>
      <c r="M1" s="2" t="s">
        <v>63</v>
      </c>
      <c r="N1" s="2" t="s">
        <v>64</v>
      </c>
      <c r="O1" s="2" t="s">
        <v>65</v>
      </c>
      <c r="P1" s="2" t="s">
        <v>66</v>
      </c>
      <c r="Q1" s="2" t="s">
        <v>67</v>
      </c>
      <c r="R1" s="2" t="s">
        <v>68</v>
      </c>
      <c r="S1" s="2" t="s">
        <v>69</v>
      </c>
      <c r="T1" s="4" t="s">
        <v>71</v>
      </c>
    </row>
    <row r="2" spans="1:20" x14ac:dyDescent="0.25">
      <c r="A2" s="3" t="s">
        <v>0</v>
      </c>
      <c r="B2" s="1">
        <v>300</v>
      </c>
      <c r="C2" s="1">
        <v>300</v>
      </c>
      <c r="D2" s="1">
        <v>456</v>
      </c>
      <c r="E2" s="1">
        <v>300</v>
      </c>
      <c r="F2" s="1">
        <v>300</v>
      </c>
      <c r="G2" s="1">
        <v>300</v>
      </c>
      <c r="H2" s="1">
        <v>0</v>
      </c>
      <c r="I2" s="1">
        <v>300</v>
      </c>
      <c r="J2" s="1">
        <v>300</v>
      </c>
      <c r="K2" s="1">
        <v>300</v>
      </c>
      <c r="L2" s="1">
        <v>647</v>
      </c>
      <c r="M2" s="1">
        <v>300</v>
      </c>
      <c r="N2" s="1">
        <v>300</v>
      </c>
      <c r="O2" s="1">
        <v>300</v>
      </c>
      <c r="P2" s="1">
        <v>917</v>
      </c>
      <c r="Q2" s="1">
        <v>300</v>
      </c>
      <c r="R2" s="1">
        <v>300</v>
      </c>
      <c r="S2" s="1">
        <v>917</v>
      </c>
      <c r="T2" s="1">
        <f>SUM(Tableau1[[#This Row],[Champ 01]:[Champ 18]])</f>
        <v>6837</v>
      </c>
    </row>
    <row r="3" spans="1:20" x14ac:dyDescent="0.25">
      <c r="A3" s="3" t="s">
        <v>1</v>
      </c>
      <c r="B3" s="1">
        <v>400</v>
      </c>
      <c r="C3" s="1">
        <v>400</v>
      </c>
      <c r="D3" s="1">
        <v>300</v>
      </c>
      <c r="E3" s="1">
        <v>400</v>
      </c>
      <c r="F3" s="1">
        <v>400</v>
      </c>
      <c r="G3" s="1">
        <v>400</v>
      </c>
      <c r="H3" s="1">
        <v>300</v>
      </c>
      <c r="I3" s="1">
        <v>400</v>
      </c>
      <c r="J3" s="1">
        <v>400</v>
      </c>
      <c r="K3" s="1">
        <v>400</v>
      </c>
      <c r="L3" s="1">
        <v>300</v>
      </c>
      <c r="M3" s="1">
        <v>400</v>
      </c>
      <c r="N3" s="1">
        <v>400</v>
      </c>
      <c r="O3" s="1">
        <v>400</v>
      </c>
      <c r="P3" s="1">
        <v>300</v>
      </c>
      <c r="Q3" s="1">
        <v>400</v>
      </c>
      <c r="R3" s="1">
        <v>400</v>
      </c>
      <c r="S3" s="1">
        <v>300</v>
      </c>
      <c r="T3" s="1">
        <f>SUM(Tableau1[[#This Row],[Champ 01]:[Champ 18]])</f>
        <v>6700</v>
      </c>
    </row>
    <row r="4" spans="1:20" x14ac:dyDescent="0.25">
      <c r="A4" s="3" t="s">
        <v>2</v>
      </c>
      <c r="B4" s="1">
        <v>500</v>
      </c>
      <c r="C4" s="1">
        <v>500</v>
      </c>
      <c r="D4" s="1">
        <v>400</v>
      </c>
      <c r="E4" s="1">
        <v>500</v>
      </c>
      <c r="F4" s="1">
        <v>500</v>
      </c>
      <c r="G4" s="1">
        <v>500</v>
      </c>
      <c r="H4" s="1">
        <v>400</v>
      </c>
      <c r="I4" s="1">
        <v>500</v>
      </c>
      <c r="J4" s="1">
        <v>500</v>
      </c>
      <c r="K4" s="1">
        <v>500</v>
      </c>
      <c r="L4" s="1">
        <v>400</v>
      </c>
      <c r="M4" s="1">
        <v>500</v>
      </c>
      <c r="N4" s="1">
        <v>500</v>
      </c>
      <c r="O4" s="1">
        <v>500</v>
      </c>
      <c r="P4" s="1">
        <v>400</v>
      </c>
      <c r="Q4" s="1">
        <v>500</v>
      </c>
      <c r="R4" s="1">
        <v>500</v>
      </c>
      <c r="S4" s="1">
        <v>400</v>
      </c>
      <c r="T4" s="1">
        <f>SUM(Tableau1[[#This Row],[Champ 01]:[Champ 18]])</f>
        <v>8500</v>
      </c>
    </row>
    <row r="5" spans="1:20" x14ac:dyDescent="0.25">
      <c r="A5" s="3" t="s">
        <v>3</v>
      </c>
      <c r="B5" s="1">
        <v>300</v>
      </c>
      <c r="C5" s="1">
        <v>300</v>
      </c>
      <c r="D5" s="1">
        <v>500</v>
      </c>
      <c r="E5" s="1">
        <v>300</v>
      </c>
      <c r="F5" s="1">
        <v>300</v>
      </c>
      <c r="G5" s="1">
        <v>300</v>
      </c>
      <c r="H5" s="1">
        <v>500</v>
      </c>
      <c r="I5" s="1">
        <v>300</v>
      </c>
      <c r="J5" s="1">
        <v>300</v>
      </c>
      <c r="K5" s="1">
        <v>300</v>
      </c>
      <c r="L5" s="1">
        <v>500</v>
      </c>
      <c r="M5" s="1">
        <v>300</v>
      </c>
      <c r="N5" s="1">
        <v>300</v>
      </c>
      <c r="O5" s="1">
        <v>300</v>
      </c>
      <c r="P5" s="1">
        <v>500</v>
      </c>
      <c r="Q5" s="1">
        <v>300</v>
      </c>
      <c r="R5" s="1">
        <v>300</v>
      </c>
      <c r="S5" s="1">
        <v>500</v>
      </c>
      <c r="T5" s="1">
        <f>SUM(Tableau1[[#This Row],[Champ 01]:[Champ 18]])</f>
        <v>6400</v>
      </c>
    </row>
    <row r="6" spans="1:20" x14ac:dyDescent="0.25">
      <c r="A6" s="3" t="s">
        <v>4</v>
      </c>
      <c r="B6" s="1">
        <v>900</v>
      </c>
      <c r="C6" s="1">
        <v>900</v>
      </c>
      <c r="D6" s="1">
        <v>300</v>
      </c>
      <c r="E6" s="1">
        <v>900</v>
      </c>
      <c r="F6" s="1">
        <v>900</v>
      </c>
      <c r="G6" s="1">
        <v>900</v>
      </c>
      <c r="H6" s="1">
        <v>300</v>
      </c>
      <c r="I6" s="1">
        <v>900</v>
      </c>
      <c r="J6" s="1">
        <v>900</v>
      </c>
      <c r="K6" s="1">
        <v>900</v>
      </c>
      <c r="L6" s="1">
        <v>300</v>
      </c>
      <c r="M6" s="1">
        <v>900</v>
      </c>
      <c r="N6" s="1">
        <v>900</v>
      </c>
      <c r="O6" s="1">
        <v>900</v>
      </c>
      <c r="P6" s="1">
        <v>300</v>
      </c>
      <c r="Q6" s="1">
        <v>900</v>
      </c>
      <c r="R6" s="1">
        <v>900</v>
      </c>
      <c r="S6" s="1">
        <v>300</v>
      </c>
      <c r="T6" s="1">
        <f>SUM(Tableau1[[#This Row],[Champ 01]:[Champ 18]])</f>
        <v>13200</v>
      </c>
    </row>
    <row r="7" spans="1:20" x14ac:dyDescent="0.25">
      <c r="A7" s="3" t="s">
        <v>5</v>
      </c>
      <c r="B7" s="1">
        <v>456</v>
      </c>
      <c r="C7" s="1">
        <v>400</v>
      </c>
      <c r="D7" s="1">
        <v>900</v>
      </c>
      <c r="E7" s="1">
        <v>500</v>
      </c>
      <c r="F7" s="1">
        <v>456</v>
      </c>
      <c r="G7" s="1">
        <v>400</v>
      </c>
      <c r="H7" s="1">
        <v>900</v>
      </c>
      <c r="I7" s="1">
        <v>500</v>
      </c>
      <c r="J7" s="1">
        <v>456</v>
      </c>
      <c r="K7" s="1">
        <v>400</v>
      </c>
      <c r="L7" s="1">
        <v>900</v>
      </c>
      <c r="M7" s="1">
        <v>500</v>
      </c>
      <c r="N7" s="1">
        <v>456</v>
      </c>
      <c r="O7" s="1">
        <v>400</v>
      </c>
      <c r="P7" s="1">
        <v>900</v>
      </c>
      <c r="Q7" s="1">
        <v>456</v>
      </c>
      <c r="R7" s="1">
        <v>400</v>
      </c>
      <c r="S7" s="1">
        <v>900</v>
      </c>
      <c r="T7" s="1">
        <f>SUM(Tableau1[[#This Row],[Champ 01]:[Champ 18]])</f>
        <v>10280</v>
      </c>
    </row>
    <row r="8" spans="1:20" x14ac:dyDescent="0.25">
      <c r="A8" s="3" t="s">
        <v>6</v>
      </c>
      <c r="B8" s="1">
        <v>300</v>
      </c>
      <c r="C8" s="1">
        <v>500</v>
      </c>
      <c r="D8" s="1">
        <v>300</v>
      </c>
      <c r="E8" s="1">
        <v>300</v>
      </c>
      <c r="F8" s="1">
        <v>300</v>
      </c>
      <c r="G8" s="1">
        <v>500</v>
      </c>
      <c r="H8" s="1">
        <v>300</v>
      </c>
      <c r="I8" s="1">
        <v>300</v>
      </c>
      <c r="J8" s="1">
        <v>300</v>
      </c>
      <c r="K8" s="1">
        <v>500</v>
      </c>
      <c r="L8" s="1">
        <v>300</v>
      </c>
      <c r="M8" s="1">
        <v>300</v>
      </c>
      <c r="N8" s="1">
        <v>300</v>
      </c>
      <c r="O8" s="1">
        <v>500</v>
      </c>
      <c r="P8" s="1">
        <v>300</v>
      </c>
      <c r="Q8" s="1">
        <v>300</v>
      </c>
      <c r="R8" s="1">
        <v>500</v>
      </c>
      <c r="S8" s="1">
        <v>300</v>
      </c>
      <c r="T8" s="1">
        <f>SUM(Tableau1[[#This Row],[Champ 01]:[Champ 18]])</f>
        <v>6400</v>
      </c>
    </row>
    <row r="9" spans="1:20" x14ac:dyDescent="0.25">
      <c r="A9" s="3" t="s">
        <v>7</v>
      </c>
      <c r="B9" s="1">
        <v>433</v>
      </c>
      <c r="C9" s="1">
        <v>300</v>
      </c>
      <c r="D9" s="1">
        <v>400</v>
      </c>
      <c r="E9" s="1">
        <v>900</v>
      </c>
      <c r="F9" s="1">
        <v>433</v>
      </c>
      <c r="G9" s="1">
        <v>300</v>
      </c>
      <c r="H9" s="1">
        <v>400</v>
      </c>
      <c r="I9" s="1">
        <v>900</v>
      </c>
      <c r="J9" s="1">
        <v>433</v>
      </c>
      <c r="K9" s="1">
        <v>300</v>
      </c>
      <c r="L9" s="1">
        <v>400</v>
      </c>
      <c r="M9" s="1">
        <v>900</v>
      </c>
      <c r="N9" s="1">
        <v>433</v>
      </c>
      <c r="O9" s="1">
        <v>300</v>
      </c>
      <c r="P9" s="1">
        <v>400</v>
      </c>
      <c r="Q9" s="1">
        <v>433</v>
      </c>
      <c r="R9" s="1">
        <v>300</v>
      </c>
      <c r="S9" s="1">
        <v>400</v>
      </c>
      <c r="T9" s="1">
        <f>SUM(Tableau1[[#This Row],[Champ 01]:[Champ 18]])</f>
        <v>8365</v>
      </c>
    </row>
    <row r="10" spans="1:20" x14ac:dyDescent="0.25">
      <c r="A10" s="3" t="s">
        <v>8</v>
      </c>
      <c r="B10" s="1">
        <v>433</v>
      </c>
      <c r="C10" s="1">
        <v>900</v>
      </c>
      <c r="D10" s="1">
        <v>500</v>
      </c>
      <c r="E10" s="1">
        <v>456</v>
      </c>
      <c r="F10" s="1">
        <v>433</v>
      </c>
      <c r="G10" s="1">
        <v>900</v>
      </c>
      <c r="H10" s="1">
        <v>500</v>
      </c>
      <c r="I10" s="1">
        <v>456</v>
      </c>
      <c r="J10" s="1">
        <v>433</v>
      </c>
      <c r="K10" s="1">
        <v>900</v>
      </c>
      <c r="L10" s="1">
        <v>500</v>
      </c>
      <c r="M10" s="1">
        <v>456</v>
      </c>
      <c r="N10" s="1">
        <v>433</v>
      </c>
      <c r="O10" s="1">
        <v>900</v>
      </c>
      <c r="P10" s="1">
        <v>500</v>
      </c>
      <c r="Q10" s="1">
        <v>433</v>
      </c>
      <c r="R10" s="1">
        <v>900</v>
      </c>
      <c r="S10" s="1">
        <v>500</v>
      </c>
      <c r="T10" s="1">
        <f>SUM(Tableau1[[#This Row],[Champ 01]:[Champ 18]])</f>
        <v>10533</v>
      </c>
    </row>
    <row r="11" spans="1:20" x14ac:dyDescent="0.25">
      <c r="A11" s="3" t="s">
        <v>9</v>
      </c>
      <c r="B11" s="1">
        <v>300</v>
      </c>
      <c r="C11" s="1">
        <v>278</v>
      </c>
      <c r="D11" s="1">
        <v>300</v>
      </c>
      <c r="E11" s="1">
        <v>300</v>
      </c>
      <c r="F11" s="1">
        <v>300</v>
      </c>
      <c r="G11" s="1">
        <v>278</v>
      </c>
      <c r="H11" s="1">
        <v>300</v>
      </c>
      <c r="I11" s="1">
        <v>300</v>
      </c>
      <c r="J11" s="1">
        <v>300</v>
      </c>
      <c r="K11" s="1">
        <v>278</v>
      </c>
      <c r="L11" s="1">
        <v>300</v>
      </c>
      <c r="M11" s="1">
        <v>300</v>
      </c>
      <c r="N11" s="1">
        <v>300</v>
      </c>
      <c r="O11" s="1">
        <v>278</v>
      </c>
      <c r="P11" s="1">
        <v>300</v>
      </c>
      <c r="Q11" s="1">
        <v>300</v>
      </c>
      <c r="R11" s="1">
        <v>278</v>
      </c>
      <c r="S11" s="1">
        <v>300</v>
      </c>
      <c r="T11" s="1">
        <f>SUM(Tableau1[[#This Row],[Champ 01]:[Champ 18]])</f>
        <v>5290</v>
      </c>
    </row>
    <row r="12" spans="1:20" x14ac:dyDescent="0.25">
      <c r="A12" s="3" t="s">
        <v>10</v>
      </c>
      <c r="B12" s="1">
        <v>900</v>
      </c>
      <c r="C12" s="1">
        <v>678</v>
      </c>
      <c r="D12" s="1">
        <v>900</v>
      </c>
      <c r="E12" s="1">
        <v>400</v>
      </c>
      <c r="F12" s="1">
        <v>900</v>
      </c>
      <c r="G12" s="1">
        <v>678</v>
      </c>
      <c r="H12" s="1">
        <v>900</v>
      </c>
      <c r="I12" s="1">
        <v>400</v>
      </c>
      <c r="J12" s="1">
        <v>900</v>
      </c>
      <c r="K12" s="1">
        <v>678</v>
      </c>
      <c r="L12" s="1">
        <v>900</v>
      </c>
      <c r="M12" s="1">
        <v>400</v>
      </c>
      <c r="N12" s="1">
        <v>900</v>
      </c>
      <c r="O12" s="1">
        <v>678</v>
      </c>
      <c r="P12" s="1">
        <v>900</v>
      </c>
      <c r="Q12" s="1">
        <v>900</v>
      </c>
      <c r="R12" s="1">
        <v>678</v>
      </c>
      <c r="S12" s="1">
        <v>900</v>
      </c>
      <c r="T12" s="1">
        <f>SUM(Tableau1[[#This Row],[Champ 01]:[Champ 18]])</f>
        <v>13590</v>
      </c>
    </row>
    <row r="13" spans="1:20" x14ac:dyDescent="0.25">
      <c r="A13" s="3" t="s">
        <v>11</v>
      </c>
      <c r="B13" s="1">
        <v>456</v>
      </c>
      <c r="C13" s="1">
        <v>824</v>
      </c>
      <c r="D13" s="1">
        <v>500</v>
      </c>
      <c r="E13" s="1">
        <v>500</v>
      </c>
      <c r="F13" s="1">
        <v>456</v>
      </c>
      <c r="G13" s="1">
        <v>824</v>
      </c>
      <c r="H13" s="1">
        <v>500</v>
      </c>
      <c r="I13" s="1">
        <v>500</v>
      </c>
      <c r="J13" s="1">
        <v>456</v>
      </c>
      <c r="K13" s="1">
        <v>824</v>
      </c>
      <c r="L13" s="1">
        <v>500</v>
      </c>
      <c r="M13" s="1">
        <v>500</v>
      </c>
      <c r="N13" s="1">
        <v>456</v>
      </c>
      <c r="O13" s="1">
        <v>824</v>
      </c>
      <c r="P13" s="1">
        <v>500</v>
      </c>
      <c r="Q13" s="1">
        <v>456</v>
      </c>
      <c r="R13" s="1">
        <v>824</v>
      </c>
      <c r="S13" s="1">
        <v>500</v>
      </c>
      <c r="T13" s="1">
        <f>SUM(Tableau1[[#This Row],[Champ 01]:[Champ 18]])</f>
        <v>10400</v>
      </c>
    </row>
    <row r="14" spans="1:20" x14ac:dyDescent="0.25">
      <c r="A14" s="3" t="s">
        <v>12</v>
      </c>
      <c r="B14" s="1">
        <v>190</v>
      </c>
      <c r="C14" s="1">
        <v>433</v>
      </c>
      <c r="D14" s="1">
        <v>300</v>
      </c>
      <c r="E14" s="1">
        <v>300</v>
      </c>
      <c r="F14" s="1">
        <v>190</v>
      </c>
      <c r="G14" s="1">
        <v>433</v>
      </c>
      <c r="H14" s="1">
        <v>300</v>
      </c>
      <c r="I14" s="1">
        <v>300</v>
      </c>
      <c r="J14" s="1">
        <v>190</v>
      </c>
      <c r="K14" s="1">
        <v>433</v>
      </c>
      <c r="L14" s="1">
        <v>300</v>
      </c>
      <c r="M14" s="1">
        <v>300</v>
      </c>
      <c r="N14" s="1">
        <v>190</v>
      </c>
      <c r="O14" s="1">
        <v>433</v>
      </c>
      <c r="P14" s="1">
        <v>300</v>
      </c>
      <c r="Q14" s="1">
        <v>190</v>
      </c>
      <c r="R14" s="1">
        <v>433</v>
      </c>
      <c r="S14" s="1">
        <v>300</v>
      </c>
      <c r="T14" s="1">
        <f>SUM(Tableau1[[#This Row],[Champ 01]:[Champ 18]])</f>
        <v>5515</v>
      </c>
    </row>
    <row r="15" spans="1:20" x14ac:dyDescent="0.25">
      <c r="A15" s="3" t="s">
        <v>13</v>
      </c>
      <c r="B15" s="1">
        <v>433</v>
      </c>
      <c r="C15" s="1">
        <v>400</v>
      </c>
      <c r="D15" s="1">
        <v>900</v>
      </c>
      <c r="E15" s="1">
        <v>900</v>
      </c>
      <c r="F15" s="1">
        <v>433</v>
      </c>
      <c r="G15" s="1">
        <v>400</v>
      </c>
      <c r="H15" s="1">
        <v>900</v>
      </c>
      <c r="I15" s="1">
        <v>900</v>
      </c>
      <c r="J15" s="1">
        <v>433</v>
      </c>
      <c r="K15" s="1">
        <v>400</v>
      </c>
      <c r="L15" s="1">
        <v>900</v>
      </c>
      <c r="M15" s="1">
        <v>900</v>
      </c>
      <c r="N15" s="1">
        <v>433</v>
      </c>
      <c r="O15" s="1">
        <v>400</v>
      </c>
      <c r="P15" s="1">
        <v>900</v>
      </c>
      <c r="Q15" s="1">
        <v>433</v>
      </c>
      <c r="R15" s="1">
        <v>400</v>
      </c>
      <c r="S15" s="1">
        <v>900</v>
      </c>
      <c r="T15" s="1">
        <f>SUM(Tableau1[[#This Row],[Champ 01]:[Champ 18]])</f>
        <v>11365</v>
      </c>
    </row>
    <row r="16" spans="1:20" x14ac:dyDescent="0.25">
      <c r="A16" s="3" t="s">
        <v>14</v>
      </c>
      <c r="B16" s="1">
        <v>433</v>
      </c>
      <c r="C16" s="1">
        <v>500</v>
      </c>
      <c r="D16" s="1">
        <v>1023</v>
      </c>
      <c r="E16" s="1">
        <v>824</v>
      </c>
      <c r="F16" s="1">
        <v>433</v>
      </c>
      <c r="G16" s="1">
        <v>500</v>
      </c>
      <c r="H16" s="1">
        <v>1023</v>
      </c>
      <c r="I16" s="1">
        <v>824</v>
      </c>
      <c r="J16" s="1">
        <v>433</v>
      </c>
      <c r="K16" s="1">
        <v>500</v>
      </c>
      <c r="L16" s="1">
        <v>1023</v>
      </c>
      <c r="M16" s="1">
        <v>824</v>
      </c>
      <c r="N16" s="1">
        <v>433</v>
      </c>
      <c r="O16" s="1">
        <v>500</v>
      </c>
      <c r="P16" s="1">
        <v>1023</v>
      </c>
      <c r="Q16" s="1">
        <v>433</v>
      </c>
      <c r="R16" s="1">
        <v>500</v>
      </c>
      <c r="S16" s="1">
        <v>1023</v>
      </c>
      <c r="T16" s="1">
        <f>SUM(Tableau1[[#This Row],[Champ 01]:[Champ 18]])</f>
        <v>12252</v>
      </c>
    </row>
    <row r="17" spans="1:20" x14ac:dyDescent="0.25">
      <c r="A17" s="3" t="s">
        <v>15</v>
      </c>
      <c r="B17" s="1">
        <v>876</v>
      </c>
      <c r="C17" s="1">
        <v>300</v>
      </c>
      <c r="D17" s="1">
        <v>387</v>
      </c>
      <c r="E17" s="1">
        <v>190</v>
      </c>
      <c r="F17" s="1">
        <v>876</v>
      </c>
      <c r="G17" s="1">
        <v>300</v>
      </c>
      <c r="H17" s="1">
        <v>387</v>
      </c>
      <c r="I17" s="1">
        <v>190</v>
      </c>
      <c r="J17" s="1">
        <v>876</v>
      </c>
      <c r="K17" s="1">
        <v>300</v>
      </c>
      <c r="L17" s="1">
        <v>387</v>
      </c>
      <c r="M17" s="1">
        <v>190</v>
      </c>
      <c r="N17" s="1">
        <v>876</v>
      </c>
      <c r="O17" s="1">
        <v>300</v>
      </c>
      <c r="P17" s="1">
        <v>387</v>
      </c>
      <c r="Q17" s="1">
        <v>876</v>
      </c>
      <c r="R17" s="1">
        <v>300</v>
      </c>
      <c r="S17" s="1">
        <v>387</v>
      </c>
      <c r="T17" s="1">
        <f>SUM(Tableau1[[#This Row],[Champ 01]:[Champ 18]])</f>
        <v>8385</v>
      </c>
    </row>
    <row r="18" spans="1:20" x14ac:dyDescent="0.25">
      <c r="A18" s="3" t="s">
        <v>16</v>
      </c>
      <c r="B18" s="1">
        <v>678</v>
      </c>
      <c r="C18" s="1">
        <v>479</v>
      </c>
      <c r="D18" s="1">
        <v>983</v>
      </c>
      <c r="E18" s="1">
        <v>199</v>
      </c>
      <c r="F18" s="1">
        <v>678</v>
      </c>
      <c r="G18" s="1">
        <v>479</v>
      </c>
      <c r="H18" s="1">
        <v>983</v>
      </c>
      <c r="I18" s="1">
        <v>199</v>
      </c>
      <c r="J18" s="1">
        <v>678</v>
      </c>
      <c r="K18" s="1">
        <v>479</v>
      </c>
      <c r="L18" s="1">
        <v>983</v>
      </c>
      <c r="M18" s="1">
        <v>199</v>
      </c>
      <c r="N18" s="1">
        <v>678</v>
      </c>
      <c r="O18" s="1">
        <v>479</v>
      </c>
      <c r="P18" s="1">
        <v>983</v>
      </c>
      <c r="Q18" s="1">
        <v>678</v>
      </c>
      <c r="R18" s="1">
        <v>479</v>
      </c>
      <c r="S18" s="1">
        <v>983</v>
      </c>
      <c r="T18" s="1">
        <f>SUM(Tableau1[[#This Row],[Champ 01]:[Champ 18]])</f>
        <v>11297</v>
      </c>
    </row>
    <row r="19" spans="1:20" x14ac:dyDescent="0.25">
      <c r="A19" s="3" t="s">
        <v>17</v>
      </c>
      <c r="B19" s="1">
        <v>126</v>
      </c>
      <c r="C19" s="1">
        <v>479</v>
      </c>
      <c r="D19" s="1">
        <v>479</v>
      </c>
      <c r="E19" s="1">
        <v>678</v>
      </c>
      <c r="F19" s="1">
        <v>126</v>
      </c>
      <c r="G19" s="1">
        <v>479</v>
      </c>
      <c r="H19" s="1">
        <v>479</v>
      </c>
      <c r="I19" s="1">
        <v>678</v>
      </c>
      <c r="J19" s="1">
        <v>126</v>
      </c>
      <c r="K19" s="1">
        <v>479</v>
      </c>
      <c r="L19" s="1">
        <v>479</v>
      </c>
      <c r="M19" s="1">
        <v>678</v>
      </c>
      <c r="N19" s="1">
        <v>126</v>
      </c>
      <c r="O19" s="1">
        <v>479</v>
      </c>
      <c r="P19" s="1">
        <v>479</v>
      </c>
      <c r="Q19" s="1">
        <v>126</v>
      </c>
      <c r="R19" s="1">
        <v>479</v>
      </c>
      <c r="S19" s="1">
        <v>479</v>
      </c>
      <c r="T19" s="1">
        <f>SUM(Tableau1[[#This Row],[Champ 01]:[Champ 18]])</f>
        <v>7454</v>
      </c>
    </row>
    <row r="20" spans="1:20" x14ac:dyDescent="0.25">
      <c r="A20" s="3" t="s">
        <v>18</v>
      </c>
      <c r="B20" s="1">
        <v>126</v>
      </c>
      <c r="C20" s="1">
        <v>987</v>
      </c>
      <c r="D20" s="1">
        <v>987</v>
      </c>
      <c r="E20" s="1">
        <v>345</v>
      </c>
      <c r="F20" s="1">
        <v>126</v>
      </c>
      <c r="G20" s="1">
        <v>987</v>
      </c>
      <c r="H20" s="1">
        <v>987</v>
      </c>
      <c r="I20" s="1">
        <v>345</v>
      </c>
      <c r="J20" s="1">
        <v>126</v>
      </c>
      <c r="K20" s="1">
        <v>987</v>
      </c>
      <c r="L20" s="1">
        <v>987</v>
      </c>
      <c r="M20" s="1">
        <v>345</v>
      </c>
      <c r="N20" s="1">
        <v>126</v>
      </c>
      <c r="O20" s="1">
        <v>987</v>
      </c>
      <c r="P20" s="1">
        <v>987</v>
      </c>
      <c r="Q20" s="1">
        <v>126</v>
      </c>
      <c r="R20" s="1">
        <v>987</v>
      </c>
      <c r="S20" s="1">
        <v>987</v>
      </c>
      <c r="T20" s="1">
        <f>SUM(Tableau1[[#This Row],[Champ 01]:[Champ 18]])</f>
        <v>11535</v>
      </c>
    </row>
    <row r="21" spans="1:20" x14ac:dyDescent="0.25">
      <c r="A21" s="3" t="s">
        <v>19</v>
      </c>
      <c r="B21" s="1">
        <v>678</v>
      </c>
      <c r="C21" s="1">
        <v>981</v>
      </c>
      <c r="D21" s="1">
        <v>435</v>
      </c>
      <c r="E21" s="1">
        <v>126</v>
      </c>
      <c r="F21" s="1">
        <v>678</v>
      </c>
      <c r="G21" s="1">
        <v>981</v>
      </c>
      <c r="H21" s="1">
        <v>435</v>
      </c>
      <c r="I21" s="1">
        <v>126</v>
      </c>
      <c r="J21" s="1">
        <v>678</v>
      </c>
      <c r="K21" s="1">
        <v>981</v>
      </c>
      <c r="L21" s="1">
        <v>435</v>
      </c>
      <c r="M21" s="1">
        <v>126</v>
      </c>
      <c r="N21" s="1">
        <v>678</v>
      </c>
      <c r="O21" s="1">
        <v>981</v>
      </c>
      <c r="P21" s="1">
        <v>435</v>
      </c>
      <c r="Q21" s="1">
        <v>678</v>
      </c>
      <c r="R21" s="1">
        <v>981</v>
      </c>
      <c r="S21" s="1">
        <v>435</v>
      </c>
      <c r="T21" s="1">
        <f>SUM(Tableau1[[#This Row],[Champ 01]:[Champ 18]])</f>
        <v>10848</v>
      </c>
    </row>
    <row r="22" spans="1:20" x14ac:dyDescent="0.25">
      <c r="A22" s="3" t="s">
        <v>20</v>
      </c>
      <c r="B22" s="1">
        <v>981</v>
      </c>
      <c r="C22" s="1">
        <v>876</v>
      </c>
      <c r="D22" s="1">
        <v>678</v>
      </c>
      <c r="E22" s="1">
        <v>567</v>
      </c>
      <c r="F22" s="1">
        <v>981</v>
      </c>
      <c r="G22" s="1">
        <v>876</v>
      </c>
      <c r="H22" s="1">
        <v>678</v>
      </c>
      <c r="I22" s="1">
        <v>567</v>
      </c>
      <c r="J22" s="1">
        <v>981</v>
      </c>
      <c r="K22" s="1">
        <v>876</v>
      </c>
      <c r="L22" s="1">
        <v>678</v>
      </c>
      <c r="M22" s="1">
        <v>567</v>
      </c>
      <c r="N22" s="1">
        <v>981</v>
      </c>
      <c r="O22" s="1">
        <v>876</v>
      </c>
      <c r="P22" s="1">
        <v>678</v>
      </c>
      <c r="Q22" s="1">
        <v>981</v>
      </c>
      <c r="R22" s="1">
        <v>876</v>
      </c>
      <c r="S22" s="1">
        <v>678</v>
      </c>
      <c r="T22" s="1">
        <f>SUM(Tableau1[[#This Row],[Champ 01]:[Champ 18]])</f>
        <v>14376</v>
      </c>
    </row>
    <row r="23" spans="1:20" x14ac:dyDescent="0.25">
      <c r="A23" s="3" t="s">
        <v>21</v>
      </c>
      <c r="B23" s="1">
        <v>678</v>
      </c>
      <c r="C23" s="1">
        <v>678</v>
      </c>
      <c r="D23" s="1">
        <v>824</v>
      </c>
      <c r="E23" s="1">
        <v>500</v>
      </c>
      <c r="F23" s="1">
        <v>678</v>
      </c>
      <c r="G23" s="1">
        <v>678</v>
      </c>
      <c r="H23" s="1">
        <v>824</v>
      </c>
      <c r="I23" s="1">
        <v>500</v>
      </c>
      <c r="J23" s="1">
        <v>678</v>
      </c>
      <c r="K23" s="1">
        <v>678</v>
      </c>
      <c r="L23" s="1">
        <v>824</v>
      </c>
      <c r="M23" s="1">
        <v>500</v>
      </c>
      <c r="N23" s="1">
        <v>678</v>
      </c>
      <c r="O23" s="1">
        <v>678</v>
      </c>
      <c r="P23" s="1">
        <v>824</v>
      </c>
      <c r="Q23" s="1">
        <v>678</v>
      </c>
      <c r="R23" s="1">
        <v>678</v>
      </c>
      <c r="S23" s="1">
        <v>824</v>
      </c>
      <c r="T23" s="1">
        <f>SUM(Tableau1[[#This Row],[Champ 01]:[Champ 18]])</f>
        <v>12400</v>
      </c>
    </row>
    <row r="24" spans="1:20" x14ac:dyDescent="0.25">
      <c r="A24" s="3" t="s">
        <v>22</v>
      </c>
      <c r="B24" s="1">
        <v>435</v>
      </c>
      <c r="C24" s="1">
        <v>678</v>
      </c>
      <c r="D24" s="1">
        <v>433</v>
      </c>
      <c r="E24" s="1">
        <v>300</v>
      </c>
      <c r="F24" s="1">
        <v>435</v>
      </c>
      <c r="G24" s="1">
        <v>678</v>
      </c>
      <c r="H24" s="1">
        <v>433</v>
      </c>
      <c r="I24" s="1">
        <v>300</v>
      </c>
      <c r="J24" s="1">
        <v>435</v>
      </c>
      <c r="K24" s="1">
        <v>678</v>
      </c>
      <c r="L24" s="1">
        <v>433</v>
      </c>
      <c r="M24" s="1">
        <v>300</v>
      </c>
      <c r="N24" s="1">
        <v>435</v>
      </c>
      <c r="O24" s="1">
        <v>678</v>
      </c>
      <c r="P24" s="1">
        <v>433</v>
      </c>
      <c r="Q24" s="1">
        <v>435</v>
      </c>
      <c r="R24" s="1">
        <v>678</v>
      </c>
      <c r="S24" s="1">
        <v>433</v>
      </c>
      <c r="T24" s="1">
        <f>SUM(Tableau1[[#This Row],[Champ 01]:[Champ 18]])</f>
        <v>8630</v>
      </c>
    </row>
    <row r="25" spans="1:20" x14ac:dyDescent="0.25">
      <c r="A25" s="3" t="s">
        <v>23</v>
      </c>
      <c r="B25" s="1">
        <v>678</v>
      </c>
      <c r="C25" s="1">
        <v>433</v>
      </c>
      <c r="D25" s="1">
        <v>345</v>
      </c>
      <c r="E25" s="1">
        <v>900</v>
      </c>
      <c r="F25" s="1">
        <v>678</v>
      </c>
      <c r="G25" s="1">
        <v>433</v>
      </c>
      <c r="H25" s="1">
        <v>345</v>
      </c>
      <c r="I25" s="1">
        <v>900</v>
      </c>
      <c r="J25" s="1">
        <v>678</v>
      </c>
      <c r="K25" s="1">
        <v>433</v>
      </c>
      <c r="L25" s="1">
        <v>345</v>
      </c>
      <c r="M25" s="1">
        <v>900</v>
      </c>
      <c r="N25" s="1">
        <v>678</v>
      </c>
      <c r="O25" s="1">
        <v>433</v>
      </c>
      <c r="P25" s="1">
        <v>345</v>
      </c>
      <c r="Q25" s="1">
        <v>678</v>
      </c>
      <c r="R25" s="1">
        <v>433</v>
      </c>
      <c r="S25" s="1">
        <v>345</v>
      </c>
      <c r="T25" s="1">
        <f>SUM(Tableau1[[#This Row],[Champ 01]:[Champ 18]])</f>
        <v>9980</v>
      </c>
    </row>
    <row r="26" spans="1:20" x14ac:dyDescent="0.25">
      <c r="A26" s="3" t="s">
        <v>24</v>
      </c>
      <c r="B26" s="1">
        <v>824</v>
      </c>
      <c r="C26" s="1">
        <v>433</v>
      </c>
      <c r="D26" s="1">
        <v>126</v>
      </c>
      <c r="E26" s="1">
        <v>300</v>
      </c>
      <c r="F26" s="1">
        <v>824</v>
      </c>
      <c r="G26" s="1">
        <v>433</v>
      </c>
      <c r="H26" s="1">
        <v>126</v>
      </c>
      <c r="I26" s="1">
        <v>300</v>
      </c>
      <c r="J26" s="1">
        <v>824</v>
      </c>
      <c r="K26" s="1">
        <v>433</v>
      </c>
      <c r="L26" s="1">
        <v>126</v>
      </c>
      <c r="M26" s="1">
        <v>300</v>
      </c>
      <c r="N26" s="1">
        <v>824</v>
      </c>
      <c r="O26" s="1">
        <v>433</v>
      </c>
      <c r="P26" s="1">
        <v>126</v>
      </c>
      <c r="Q26" s="1">
        <v>824</v>
      </c>
      <c r="R26" s="1">
        <v>433</v>
      </c>
      <c r="S26" s="1">
        <v>126</v>
      </c>
      <c r="T26" s="1">
        <f>SUM(Tableau1[[#This Row],[Champ 01]:[Champ 18]])</f>
        <v>7815</v>
      </c>
    </row>
    <row r="27" spans="1:20" x14ac:dyDescent="0.25">
      <c r="A27" s="3" t="s">
        <v>25</v>
      </c>
      <c r="B27" s="1">
        <v>433</v>
      </c>
      <c r="C27" s="1">
        <v>824</v>
      </c>
      <c r="D27" s="1">
        <v>567</v>
      </c>
      <c r="E27" s="1">
        <v>900</v>
      </c>
      <c r="F27" s="1">
        <v>433</v>
      </c>
      <c r="G27" s="1">
        <v>824</v>
      </c>
      <c r="H27" s="1">
        <v>567</v>
      </c>
      <c r="I27" s="1">
        <v>900</v>
      </c>
      <c r="J27" s="1">
        <v>433</v>
      </c>
      <c r="K27" s="1">
        <v>824</v>
      </c>
      <c r="L27" s="1">
        <v>567</v>
      </c>
      <c r="M27" s="1">
        <v>900</v>
      </c>
      <c r="N27" s="1">
        <v>433</v>
      </c>
      <c r="O27" s="1">
        <v>824</v>
      </c>
      <c r="P27" s="1">
        <v>567</v>
      </c>
      <c r="Q27" s="1">
        <v>433</v>
      </c>
      <c r="R27" s="1">
        <v>824</v>
      </c>
      <c r="S27" s="1">
        <v>567</v>
      </c>
      <c r="T27" s="1">
        <f>SUM(Tableau1[[#This Row],[Champ 01]:[Champ 18]])</f>
        <v>11820</v>
      </c>
    </row>
    <row r="28" spans="1:20" x14ac:dyDescent="0.25">
      <c r="A28" s="3" t="s">
        <v>26</v>
      </c>
      <c r="B28" s="1">
        <v>345</v>
      </c>
      <c r="C28" s="1">
        <v>199</v>
      </c>
      <c r="D28" s="1">
        <v>435</v>
      </c>
      <c r="E28" s="1">
        <v>278</v>
      </c>
      <c r="F28" s="1">
        <v>345</v>
      </c>
      <c r="G28" s="1">
        <v>199</v>
      </c>
      <c r="H28" s="1">
        <v>435</v>
      </c>
      <c r="I28" s="1">
        <v>278</v>
      </c>
      <c r="J28" s="1">
        <v>345</v>
      </c>
      <c r="K28" s="1">
        <v>199</v>
      </c>
      <c r="L28" s="1">
        <v>435</v>
      </c>
      <c r="M28" s="1">
        <v>278</v>
      </c>
      <c r="N28" s="1">
        <v>345</v>
      </c>
      <c r="O28" s="1">
        <v>199</v>
      </c>
      <c r="P28" s="1">
        <v>435</v>
      </c>
      <c r="Q28" s="1">
        <v>345</v>
      </c>
      <c r="R28" s="1">
        <v>199</v>
      </c>
      <c r="S28" s="1">
        <v>435</v>
      </c>
      <c r="T28" s="1">
        <f>SUM(Tableau1[[#This Row],[Champ 01]:[Champ 18]])</f>
        <v>5729</v>
      </c>
    </row>
    <row r="29" spans="1:20" x14ac:dyDescent="0.25">
      <c r="A29" s="3" t="s">
        <v>27</v>
      </c>
      <c r="B29" s="1">
        <v>126</v>
      </c>
      <c r="C29" s="1">
        <v>126</v>
      </c>
      <c r="D29" s="1">
        <v>278</v>
      </c>
      <c r="E29" s="1">
        <v>678</v>
      </c>
      <c r="F29" s="1">
        <v>126</v>
      </c>
      <c r="G29" s="1">
        <v>126</v>
      </c>
      <c r="H29" s="1">
        <v>278</v>
      </c>
      <c r="I29" s="1">
        <v>678</v>
      </c>
      <c r="J29" s="1">
        <v>126</v>
      </c>
      <c r="K29" s="1">
        <v>126</v>
      </c>
      <c r="L29" s="1">
        <v>278</v>
      </c>
      <c r="M29" s="1">
        <v>678</v>
      </c>
      <c r="N29" s="1">
        <v>126</v>
      </c>
      <c r="O29" s="1">
        <v>126</v>
      </c>
      <c r="P29" s="1">
        <v>278</v>
      </c>
      <c r="Q29" s="1">
        <v>126</v>
      </c>
      <c r="R29" s="1">
        <v>126</v>
      </c>
      <c r="S29" s="1">
        <v>278</v>
      </c>
      <c r="T29" s="1">
        <f>SUM(Tableau1[[#This Row],[Champ 01]:[Champ 18]])</f>
        <v>4684</v>
      </c>
    </row>
    <row r="30" spans="1:20" x14ac:dyDescent="0.25">
      <c r="A30" s="3" t="s">
        <v>28</v>
      </c>
      <c r="B30" s="1">
        <v>567</v>
      </c>
      <c r="C30" s="1">
        <v>126</v>
      </c>
      <c r="D30" s="1">
        <v>126</v>
      </c>
      <c r="E30" s="1">
        <v>824</v>
      </c>
      <c r="F30" s="1">
        <v>567</v>
      </c>
      <c r="G30" s="1">
        <v>126</v>
      </c>
      <c r="H30" s="1">
        <v>126</v>
      </c>
      <c r="I30" s="1">
        <v>824</v>
      </c>
      <c r="J30" s="1">
        <v>567</v>
      </c>
      <c r="K30" s="1">
        <v>126</v>
      </c>
      <c r="L30" s="1">
        <v>126</v>
      </c>
      <c r="M30" s="1">
        <v>824</v>
      </c>
      <c r="N30" s="1">
        <v>567</v>
      </c>
      <c r="O30" s="1">
        <v>126</v>
      </c>
      <c r="P30" s="1">
        <v>126</v>
      </c>
      <c r="Q30" s="1">
        <v>567</v>
      </c>
      <c r="R30" s="1">
        <v>126</v>
      </c>
      <c r="S30" s="1">
        <v>126</v>
      </c>
      <c r="T30" s="1">
        <f>SUM(Tableau1[[#This Row],[Champ 01]:[Champ 18]])</f>
        <v>6567</v>
      </c>
    </row>
    <row r="31" spans="1:20" x14ac:dyDescent="0.25">
      <c r="A31" s="3" t="s">
        <v>29</v>
      </c>
      <c r="B31" s="1">
        <v>435</v>
      </c>
      <c r="C31" s="1">
        <v>888</v>
      </c>
      <c r="D31" s="1">
        <v>888</v>
      </c>
      <c r="E31" s="1">
        <v>433</v>
      </c>
      <c r="F31" s="1">
        <v>435</v>
      </c>
      <c r="G31" s="1">
        <v>888</v>
      </c>
      <c r="H31" s="1">
        <v>888</v>
      </c>
      <c r="I31" s="1">
        <v>433</v>
      </c>
      <c r="J31" s="1">
        <v>435</v>
      </c>
      <c r="K31" s="1">
        <v>888</v>
      </c>
      <c r="L31" s="1">
        <v>888</v>
      </c>
      <c r="M31" s="1">
        <v>433</v>
      </c>
      <c r="N31" s="1">
        <v>435</v>
      </c>
      <c r="O31" s="1">
        <v>888</v>
      </c>
      <c r="P31" s="1">
        <v>888</v>
      </c>
      <c r="Q31" s="1">
        <v>435</v>
      </c>
      <c r="R31" s="1">
        <v>888</v>
      </c>
      <c r="S31" s="1">
        <v>888</v>
      </c>
      <c r="T31" s="1">
        <f>SUM(Tableau1[[#This Row],[Champ 01]:[Champ 18]])</f>
        <v>12354</v>
      </c>
    </row>
    <row r="32" spans="1:20" x14ac:dyDescent="0.25">
      <c r="A32" s="3" t="s">
        <v>30</v>
      </c>
      <c r="B32" s="1">
        <v>278</v>
      </c>
      <c r="C32" s="1">
        <v>126</v>
      </c>
      <c r="D32" s="1">
        <v>126</v>
      </c>
      <c r="E32" s="1">
        <v>400</v>
      </c>
      <c r="F32" s="1">
        <v>278</v>
      </c>
      <c r="G32" s="1">
        <v>126</v>
      </c>
      <c r="H32" s="1">
        <v>126</v>
      </c>
      <c r="I32" s="1">
        <v>400</v>
      </c>
      <c r="J32" s="1">
        <v>278</v>
      </c>
      <c r="K32" s="1">
        <v>126</v>
      </c>
      <c r="L32" s="1">
        <v>126</v>
      </c>
      <c r="M32" s="1">
        <v>400</v>
      </c>
      <c r="N32" s="1">
        <v>278</v>
      </c>
      <c r="O32" s="1">
        <v>126</v>
      </c>
      <c r="P32" s="1">
        <v>126</v>
      </c>
      <c r="Q32" s="1">
        <v>278</v>
      </c>
      <c r="R32" s="1">
        <v>126</v>
      </c>
      <c r="S32" s="1">
        <v>126</v>
      </c>
      <c r="T32" s="1">
        <f>SUM(Tableau1[[#This Row],[Champ 01]:[Champ 18]])</f>
        <v>3850</v>
      </c>
    </row>
    <row r="33" spans="1:20" x14ac:dyDescent="0.25">
      <c r="A33" s="3" t="s">
        <v>31</v>
      </c>
      <c r="B33" s="1">
        <v>435</v>
      </c>
      <c r="C33" s="1">
        <v>190</v>
      </c>
      <c r="D33" s="1">
        <v>190</v>
      </c>
      <c r="E33" s="1">
        <v>500</v>
      </c>
      <c r="F33" s="1">
        <v>435</v>
      </c>
      <c r="G33" s="1">
        <v>190</v>
      </c>
      <c r="H33" s="1">
        <v>190</v>
      </c>
      <c r="I33" s="1">
        <v>500</v>
      </c>
      <c r="J33" s="1">
        <v>435</v>
      </c>
      <c r="K33" s="1">
        <v>190</v>
      </c>
      <c r="L33" s="1">
        <v>190</v>
      </c>
      <c r="M33" s="1">
        <v>500</v>
      </c>
      <c r="N33" s="1">
        <v>435</v>
      </c>
      <c r="O33" s="1">
        <v>190</v>
      </c>
      <c r="P33" s="1">
        <v>190</v>
      </c>
      <c r="Q33" s="1">
        <v>435</v>
      </c>
      <c r="R33" s="1">
        <v>190</v>
      </c>
      <c r="S33" s="1">
        <v>190</v>
      </c>
      <c r="T33" s="1">
        <f>SUM(Tableau1[[#This Row],[Champ 01]:[Champ 18]])</f>
        <v>5575</v>
      </c>
    </row>
    <row r="34" spans="1:20" x14ac:dyDescent="0.25">
      <c r="A34" s="3" t="s">
        <v>32</v>
      </c>
      <c r="B34" s="1">
        <v>278</v>
      </c>
      <c r="C34" s="1">
        <v>190</v>
      </c>
      <c r="D34" s="1">
        <v>190</v>
      </c>
      <c r="E34" s="1">
        <v>300</v>
      </c>
      <c r="F34" s="1">
        <v>278</v>
      </c>
      <c r="G34" s="1">
        <v>190</v>
      </c>
      <c r="H34" s="1">
        <v>190</v>
      </c>
      <c r="I34" s="1">
        <v>300</v>
      </c>
      <c r="J34" s="1">
        <v>278</v>
      </c>
      <c r="K34" s="1">
        <v>190</v>
      </c>
      <c r="L34" s="1">
        <v>190</v>
      </c>
      <c r="M34" s="1">
        <v>300</v>
      </c>
      <c r="N34" s="1">
        <v>278</v>
      </c>
      <c r="O34" s="1">
        <v>190</v>
      </c>
      <c r="P34" s="1">
        <v>190</v>
      </c>
      <c r="Q34" s="1">
        <v>278</v>
      </c>
      <c r="R34" s="1">
        <v>190</v>
      </c>
      <c r="S34" s="1">
        <v>190</v>
      </c>
      <c r="T34" s="1">
        <f>SUM(Tableau1[[#This Row],[Champ 01]:[Champ 18]])</f>
        <v>4190</v>
      </c>
    </row>
    <row r="35" spans="1:20" x14ac:dyDescent="0.25">
      <c r="A35" s="3" t="s">
        <v>33</v>
      </c>
      <c r="B35" s="1">
        <v>678</v>
      </c>
      <c r="C35" s="1">
        <v>678</v>
      </c>
      <c r="D35" s="1">
        <v>678</v>
      </c>
      <c r="E35" s="1">
        <v>479</v>
      </c>
      <c r="F35" s="1">
        <v>678</v>
      </c>
      <c r="G35" s="1">
        <v>678</v>
      </c>
      <c r="H35" s="1">
        <v>678</v>
      </c>
      <c r="I35" s="1">
        <v>479</v>
      </c>
      <c r="J35" s="1">
        <v>678</v>
      </c>
      <c r="K35" s="1">
        <v>678</v>
      </c>
      <c r="L35" s="1">
        <v>678</v>
      </c>
      <c r="M35" s="1">
        <v>479</v>
      </c>
      <c r="N35" s="1">
        <v>678</v>
      </c>
      <c r="O35" s="1">
        <v>678</v>
      </c>
      <c r="P35" s="1">
        <v>678</v>
      </c>
      <c r="Q35" s="1">
        <v>678</v>
      </c>
      <c r="R35" s="1">
        <v>678</v>
      </c>
      <c r="S35" s="1">
        <v>678</v>
      </c>
      <c r="T35" s="1">
        <f>SUM(Tableau1[[#This Row],[Champ 01]:[Champ 18]])</f>
        <v>11607</v>
      </c>
    </row>
    <row r="36" spans="1:20" x14ac:dyDescent="0.25">
      <c r="A36" s="3" t="s">
        <v>34</v>
      </c>
      <c r="B36" s="1">
        <v>190</v>
      </c>
      <c r="C36" s="1">
        <v>278</v>
      </c>
      <c r="D36" s="1">
        <v>278</v>
      </c>
      <c r="E36" s="1">
        <v>479</v>
      </c>
      <c r="F36" s="1">
        <v>190</v>
      </c>
      <c r="G36" s="1">
        <v>278</v>
      </c>
      <c r="H36" s="1">
        <v>278</v>
      </c>
      <c r="I36" s="1">
        <v>479</v>
      </c>
      <c r="J36" s="1">
        <v>190</v>
      </c>
      <c r="K36" s="1">
        <v>278</v>
      </c>
      <c r="L36" s="1">
        <v>278</v>
      </c>
      <c r="M36" s="1">
        <v>479</v>
      </c>
      <c r="N36" s="1">
        <v>190</v>
      </c>
      <c r="O36" s="1">
        <v>278</v>
      </c>
      <c r="P36" s="1">
        <v>278</v>
      </c>
      <c r="Q36" s="1">
        <v>190</v>
      </c>
      <c r="R36" s="1">
        <v>278</v>
      </c>
      <c r="S36" s="1">
        <v>278</v>
      </c>
      <c r="T36" s="1">
        <f>SUM(Tableau1[[#This Row],[Champ 01]:[Champ 18]])</f>
        <v>5167</v>
      </c>
    </row>
    <row r="37" spans="1:20" x14ac:dyDescent="0.25">
      <c r="A37" s="3" t="s">
        <v>35</v>
      </c>
      <c r="B37" s="1">
        <v>567</v>
      </c>
      <c r="C37" s="1">
        <v>435</v>
      </c>
      <c r="D37" s="1">
        <v>435</v>
      </c>
      <c r="E37" s="1">
        <v>987</v>
      </c>
      <c r="F37" s="1">
        <v>567</v>
      </c>
      <c r="G37" s="1">
        <v>435</v>
      </c>
      <c r="H37" s="1">
        <v>435</v>
      </c>
      <c r="I37" s="1">
        <v>987</v>
      </c>
      <c r="J37" s="1">
        <v>567</v>
      </c>
      <c r="K37" s="1">
        <v>435</v>
      </c>
      <c r="L37" s="1">
        <v>435</v>
      </c>
      <c r="M37" s="1">
        <v>987</v>
      </c>
      <c r="N37" s="1">
        <v>567</v>
      </c>
      <c r="O37" s="1">
        <v>435</v>
      </c>
      <c r="P37" s="1">
        <v>435</v>
      </c>
      <c r="Q37" s="1">
        <v>567</v>
      </c>
      <c r="R37" s="1">
        <v>435</v>
      </c>
      <c r="S37" s="1">
        <v>435</v>
      </c>
      <c r="T37" s="1">
        <f>SUM(Tableau1[[#This Row],[Champ 01]:[Champ 18]])</f>
        <v>10146</v>
      </c>
    </row>
    <row r="38" spans="1:20" x14ac:dyDescent="0.25">
      <c r="A38" s="3" t="s">
        <v>36</v>
      </c>
      <c r="B38" s="1">
        <v>190</v>
      </c>
      <c r="C38" s="1">
        <v>190</v>
      </c>
      <c r="D38" s="1">
        <v>190</v>
      </c>
      <c r="E38" s="1">
        <v>981</v>
      </c>
      <c r="F38" s="1">
        <v>190</v>
      </c>
      <c r="G38" s="1">
        <v>190</v>
      </c>
      <c r="H38" s="1">
        <v>190</v>
      </c>
      <c r="I38" s="1">
        <v>981</v>
      </c>
      <c r="J38" s="1">
        <v>190</v>
      </c>
      <c r="K38" s="1">
        <v>190</v>
      </c>
      <c r="L38" s="1">
        <v>190</v>
      </c>
      <c r="M38" s="1">
        <v>981</v>
      </c>
      <c r="N38" s="1">
        <v>190</v>
      </c>
      <c r="O38" s="1">
        <v>190</v>
      </c>
      <c r="P38" s="1">
        <v>190</v>
      </c>
      <c r="Q38" s="1">
        <v>190</v>
      </c>
      <c r="R38" s="1">
        <v>190</v>
      </c>
      <c r="S38" s="1">
        <v>190</v>
      </c>
      <c r="T38" s="1">
        <f>SUM(Tableau1[[#This Row],[Champ 01]:[Champ 18]])</f>
        <v>5793</v>
      </c>
    </row>
    <row r="39" spans="1:20" x14ac:dyDescent="0.25">
      <c r="A39" s="3" t="s">
        <v>37</v>
      </c>
      <c r="B39" s="1">
        <v>678</v>
      </c>
      <c r="C39" s="1">
        <v>126</v>
      </c>
      <c r="D39" s="1">
        <v>126</v>
      </c>
      <c r="E39" s="1">
        <v>876</v>
      </c>
      <c r="F39" s="1">
        <v>678</v>
      </c>
      <c r="G39" s="1">
        <v>126</v>
      </c>
      <c r="H39" s="1">
        <v>126</v>
      </c>
      <c r="I39" s="1">
        <v>876</v>
      </c>
      <c r="J39" s="1">
        <v>678</v>
      </c>
      <c r="K39" s="1">
        <v>126</v>
      </c>
      <c r="L39" s="1">
        <v>126</v>
      </c>
      <c r="M39" s="1">
        <v>876</v>
      </c>
      <c r="N39" s="1">
        <v>678</v>
      </c>
      <c r="O39" s="1">
        <v>126</v>
      </c>
      <c r="P39" s="1">
        <v>126</v>
      </c>
      <c r="Q39" s="1">
        <v>678</v>
      </c>
      <c r="R39" s="1">
        <v>126</v>
      </c>
      <c r="S39" s="1">
        <v>126</v>
      </c>
      <c r="T39" s="1">
        <f>SUM(Tableau1[[#This Row],[Champ 01]:[Champ 18]])</f>
        <v>7278</v>
      </c>
    </row>
    <row r="40" spans="1:20" x14ac:dyDescent="0.25">
      <c r="A40" s="3" t="s">
        <v>38</v>
      </c>
      <c r="B40" s="1">
        <v>888</v>
      </c>
      <c r="C40" s="1">
        <v>126</v>
      </c>
      <c r="D40" s="1">
        <v>126</v>
      </c>
      <c r="E40" s="1">
        <v>678</v>
      </c>
      <c r="F40" s="1">
        <v>888</v>
      </c>
      <c r="G40" s="1">
        <v>126</v>
      </c>
      <c r="H40" s="1">
        <v>126</v>
      </c>
      <c r="I40" s="1">
        <v>678</v>
      </c>
      <c r="J40" s="1">
        <v>888</v>
      </c>
      <c r="K40" s="1">
        <v>126</v>
      </c>
      <c r="L40" s="1">
        <v>126</v>
      </c>
      <c r="M40" s="1">
        <v>678</v>
      </c>
      <c r="N40" s="1">
        <v>888</v>
      </c>
      <c r="O40" s="1">
        <v>126</v>
      </c>
      <c r="P40" s="1">
        <v>126</v>
      </c>
      <c r="Q40" s="1">
        <v>888</v>
      </c>
      <c r="R40" s="1">
        <v>126</v>
      </c>
      <c r="S40" s="1">
        <v>126</v>
      </c>
      <c r="T40" s="1">
        <f>SUM(Tableau1[[#This Row],[Champ 01]:[Champ 18]])</f>
        <v>7734</v>
      </c>
    </row>
    <row r="41" spans="1:20" x14ac:dyDescent="0.25">
      <c r="A41" s="3" t="s">
        <v>39</v>
      </c>
      <c r="B41" s="1">
        <v>278</v>
      </c>
      <c r="C41" s="1">
        <v>278</v>
      </c>
      <c r="D41" s="1">
        <v>278</v>
      </c>
      <c r="E41" s="1">
        <v>678</v>
      </c>
      <c r="F41" s="1">
        <v>278</v>
      </c>
      <c r="G41" s="1">
        <v>278</v>
      </c>
      <c r="H41" s="1">
        <v>278</v>
      </c>
      <c r="I41" s="1">
        <v>678</v>
      </c>
      <c r="J41" s="1">
        <v>278</v>
      </c>
      <c r="K41" s="1">
        <v>278</v>
      </c>
      <c r="L41" s="1">
        <v>278</v>
      </c>
      <c r="M41" s="1">
        <v>678</v>
      </c>
      <c r="N41" s="1">
        <v>278</v>
      </c>
      <c r="O41" s="1">
        <v>278</v>
      </c>
      <c r="P41" s="1">
        <v>278</v>
      </c>
      <c r="Q41" s="1">
        <v>278</v>
      </c>
      <c r="R41" s="1">
        <v>278</v>
      </c>
      <c r="S41" s="1">
        <v>278</v>
      </c>
      <c r="T41" s="1">
        <f>SUM(Tableau1[[#This Row],[Champ 01]:[Champ 18]])</f>
        <v>6204</v>
      </c>
    </row>
    <row r="42" spans="1:20" x14ac:dyDescent="0.25">
      <c r="A42" s="3" t="s">
        <v>40</v>
      </c>
      <c r="B42" s="1">
        <v>678</v>
      </c>
      <c r="C42" s="1">
        <v>678</v>
      </c>
      <c r="D42" s="1">
        <v>678</v>
      </c>
      <c r="E42" s="1">
        <v>433</v>
      </c>
      <c r="F42" s="1">
        <v>678</v>
      </c>
      <c r="G42" s="1">
        <v>678</v>
      </c>
      <c r="H42" s="1">
        <v>678</v>
      </c>
      <c r="I42" s="1">
        <v>433</v>
      </c>
      <c r="J42" s="1">
        <v>678</v>
      </c>
      <c r="K42" s="1">
        <v>678</v>
      </c>
      <c r="L42" s="1">
        <v>678</v>
      </c>
      <c r="M42" s="1">
        <v>433</v>
      </c>
      <c r="N42" s="1">
        <v>678</v>
      </c>
      <c r="O42" s="1">
        <v>678</v>
      </c>
      <c r="P42" s="1">
        <v>678</v>
      </c>
      <c r="Q42" s="1">
        <v>678</v>
      </c>
      <c r="R42" s="1">
        <v>678</v>
      </c>
      <c r="S42" s="1">
        <v>678</v>
      </c>
      <c r="T42" s="1">
        <f>SUM(Tableau1[[#This Row],[Champ 01]:[Champ 18]])</f>
        <v>11469</v>
      </c>
    </row>
    <row r="43" spans="1:20" x14ac:dyDescent="0.25">
      <c r="A43" s="3" t="s">
        <v>41</v>
      </c>
      <c r="B43" s="1">
        <v>567</v>
      </c>
      <c r="C43" s="1">
        <v>824</v>
      </c>
      <c r="D43" s="1">
        <v>824</v>
      </c>
      <c r="E43" s="1">
        <v>433</v>
      </c>
      <c r="F43" s="1">
        <v>567</v>
      </c>
      <c r="G43" s="1">
        <v>824</v>
      </c>
      <c r="H43" s="1">
        <v>824</v>
      </c>
      <c r="I43" s="1">
        <v>433</v>
      </c>
      <c r="J43" s="1">
        <v>567</v>
      </c>
      <c r="K43" s="1">
        <v>824</v>
      </c>
      <c r="L43" s="1">
        <v>824</v>
      </c>
      <c r="M43" s="1">
        <v>433</v>
      </c>
      <c r="N43" s="1">
        <v>567</v>
      </c>
      <c r="O43" s="1">
        <v>824</v>
      </c>
      <c r="P43" s="1">
        <v>824</v>
      </c>
      <c r="Q43" s="1">
        <v>567</v>
      </c>
      <c r="R43" s="1">
        <v>824</v>
      </c>
      <c r="S43" s="1">
        <v>824</v>
      </c>
      <c r="T43" s="1">
        <f>SUM(Tableau1[[#This Row],[Champ 01]:[Champ 18]])</f>
        <v>12374</v>
      </c>
    </row>
    <row r="44" spans="1:20" x14ac:dyDescent="0.25">
      <c r="A44" s="3" t="s">
        <v>42</v>
      </c>
      <c r="B44" s="1">
        <v>190</v>
      </c>
      <c r="C44" s="1">
        <v>824</v>
      </c>
      <c r="D44" s="1">
        <v>435</v>
      </c>
      <c r="E44" s="1">
        <v>824</v>
      </c>
      <c r="F44" s="1">
        <v>190</v>
      </c>
      <c r="G44" s="1">
        <v>824</v>
      </c>
      <c r="H44" s="1">
        <v>435</v>
      </c>
      <c r="I44" s="1">
        <v>824</v>
      </c>
      <c r="J44" s="1">
        <v>190</v>
      </c>
      <c r="K44" s="1">
        <v>824</v>
      </c>
      <c r="L44" s="1">
        <v>435</v>
      </c>
      <c r="M44" s="1">
        <v>824</v>
      </c>
      <c r="N44" s="1">
        <v>190</v>
      </c>
      <c r="O44" s="1">
        <v>824</v>
      </c>
      <c r="P44" s="1">
        <v>435</v>
      </c>
      <c r="Q44" s="1">
        <v>190</v>
      </c>
      <c r="R44" s="1">
        <v>824</v>
      </c>
      <c r="S44" s="1">
        <v>435</v>
      </c>
      <c r="T44" s="1">
        <f>SUM(Tableau1[[#This Row],[Champ 01]:[Champ 18]])</f>
        <v>9717</v>
      </c>
    </row>
    <row r="45" spans="1:20" x14ac:dyDescent="0.25">
      <c r="A45" s="3" t="s">
        <v>43</v>
      </c>
      <c r="B45" s="1">
        <v>824</v>
      </c>
      <c r="C45" s="1">
        <v>981</v>
      </c>
      <c r="D45" s="1">
        <v>190</v>
      </c>
      <c r="E45" s="1">
        <v>199</v>
      </c>
      <c r="F45" s="1">
        <v>824</v>
      </c>
      <c r="G45" s="1">
        <v>981</v>
      </c>
      <c r="H45" s="1">
        <v>190</v>
      </c>
      <c r="I45" s="1">
        <v>199</v>
      </c>
      <c r="J45" s="1">
        <v>824</v>
      </c>
      <c r="K45" s="1">
        <v>981</v>
      </c>
      <c r="L45" s="1">
        <v>190</v>
      </c>
      <c r="M45" s="1">
        <v>199</v>
      </c>
      <c r="N45" s="1">
        <v>824</v>
      </c>
      <c r="O45" s="1">
        <v>981</v>
      </c>
      <c r="P45" s="1">
        <v>190</v>
      </c>
      <c r="Q45" s="1">
        <v>824</v>
      </c>
      <c r="R45" s="1">
        <v>981</v>
      </c>
      <c r="S45" s="1">
        <v>190</v>
      </c>
      <c r="T45" s="1">
        <f>SUM(Tableau1[[#This Row],[Champ 01]:[Champ 18]])</f>
        <v>10572</v>
      </c>
    </row>
    <row r="46" spans="1:20" x14ac:dyDescent="0.25">
      <c r="A46" s="3" t="s">
        <v>44</v>
      </c>
      <c r="B46" s="1">
        <v>433</v>
      </c>
      <c r="C46" s="1">
        <v>981</v>
      </c>
      <c r="D46" s="1">
        <v>126</v>
      </c>
      <c r="E46" s="1">
        <v>435</v>
      </c>
      <c r="F46" s="1">
        <v>433</v>
      </c>
      <c r="G46" s="1">
        <v>981</v>
      </c>
      <c r="H46" s="1">
        <v>126</v>
      </c>
      <c r="I46" s="1">
        <v>435</v>
      </c>
      <c r="J46" s="1">
        <v>433</v>
      </c>
      <c r="K46" s="1">
        <v>981</v>
      </c>
      <c r="L46" s="1">
        <v>126</v>
      </c>
      <c r="M46" s="1">
        <v>435</v>
      </c>
      <c r="N46" s="1">
        <v>433</v>
      </c>
      <c r="O46" s="1">
        <v>981</v>
      </c>
      <c r="P46" s="1">
        <v>126</v>
      </c>
      <c r="Q46" s="1">
        <v>433</v>
      </c>
      <c r="R46" s="1">
        <v>981</v>
      </c>
      <c r="S46" s="1">
        <v>126</v>
      </c>
      <c r="T46" s="1">
        <f>SUM(Tableau1[[#This Row],[Champ 01]:[Champ 18]])</f>
        <v>9005</v>
      </c>
    </row>
    <row r="47" spans="1:20" x14ac:dyDescent="0.25">
      <c r="A47" s="3" t="s">
        <v>45</v>
      </c>
      <c r="B47" s="1">
        <v>199</v>
      </c>
      <c r="C47" s="1">
        <v>189</v>
      </c>
      <c r="D47" s="1">
        <v>126</v>
      </c>
      <c r="E47" s="1">
        <v>190</v>
      </c>
      <c r="F47" s="1">
        <v>199</v>
      </c>
      <c r="G47" s="1">
        <v>189</v>
      </c>
      <c r="H47" s="1">
        <v>126</v>
      </c>
      <c r="I47" s="1">
        <v>190</v>
      </c>
      <c r="J47" s="1">
        <v>199</v>
      </c>
      <c r="K47" s="1">
        <v>189</v>
      </c>
      <c r="L47" s="1">
        <v>126</v>
      </c>
      <c r="M47" s="1">
        <v>190</v>
      </c>
      <c r="N47" s="1">
        <v>199</v>
      </c>
      <c r="O47" s="1">
        <v>189</v>
      </c>
      <c r="P47" s="1">
        <v>126</v>
      </c>
      <c r="Q47" s="1">
        <v>199</v>
      </c>
      <c r="R47" s="1">
        <v>189</v>
      </c>
      <c r="S47" s="1">
        <v>126</v>
      </c>
      <c r="T47" s="1">
        <f>SUM(Tableau1[[#This Row],[Champ 01]:[Champ 18]])</f>
        <v>3140</v>
      </c>
    </row>
    <row r="48" spans="1:20" x14ac:dyDescent="0.25">
      <c r="A48" s="3" t="s">
        <v>46</v>
      </c>
      <c r="B48" s="1">
        <v>190</v>
      </c>
      <c r="C48" s="1">
        <v>199</v>
      </c>
      <c r="D48" s="1">
        <v>278</v>
      </c>
      <c r="E48" s="1">
        <v>126</v>
      </c>
      <c r="F48" s="1">
        <v>190</v>
      </c>
      <c r="G48" s="1">
        <v>199</v>
      </c>
      <c r="H48" s="1">
        <v>278</v>
      </c>
      <c r="I48" s="1">
        <v>126</v>
      </c>
      <c r="J48" s="1">
        <v>190</v>
      </c>
      <c r="K48" s="1">
        <v>199</v>
      </c>
      <c r="L48" s="1">
        <v>278</v>
      </c>
      <c r="M48" s="1">
        <v>126</v>
      </c>
      <c r="N48" s="1">
        <v>190</v>
      </c>
      <c r="O48" s="1">
        <v>199</v>
      </c>
      <c r="P48" s="1">
        <v>278</v>
      </c>
      <c r="Q48" s="1">
        <v>190</v>
      </c>
      <c r="R48" s="1">
        <v>199</v>
      </c>
      <c r="S48" s="1">
        <v>278</v>
      </c>
      <c r="T48" s="1">
        <f>SUM(Tableau1[[#This Row],[Champ 01]:[Champ 18]])</f>
        <v>3713</v>
      </c>
    </row>
    <row r="49" spans="1:20" x14ac:dyDescent="0.25">
      <c r="A49" s="3" t="s">
        <v>47</v>
      </c>
      <c r="B49" s="1">
        <v>824</v>
      </c>
      <c r="C49" s="1">
        <v>678</v>
      </c>
      <c r="D49" s="1">
        <v>678</v>
      </c>
      <c r="E49" s="1">
        <v>126</v>
      </c>
      <c r="F49" s="1">
        <v>824</v>
      </c>
      <c r="G49" s="1">
        <v>678</v>
      </c>
      <c r="H49" s="1">
        <v>678</v>
      </c>
      <c r="I49" s="1">
        <v>126</v>
      </c>
      <c r="J49" s="1">
        <v>824</v>
      </c>
      <c r="K49" s="1">
        <v>678</v>
      </c>
      <c r="L49" s="1">
        <v>678</v>
      </c>
      <c r="M49" s="1">
        <v>126</v>
      </c>
      <c r="N49" s="1">
        <v>824</v>
      </c>
      <c r="O49" s="1">
        <v>678</v>
      </c>
      <c r="P49" s="1">
        <v>678</v>
      </c>
      <c r="Q49" s="1">
        <v>824</v>
      </c>
      <c r="R49" s="1">
        <v>678</v>
      </c>
      <c r="S49" s="1">
        <v>678</v>
      </c>
      <c r="T49" s="1">
        <f>SUM(Tableau1[[#This Row],[Champ 01]:[Champ 18]])</f>
        <v>11278</v>
      </c>
    </row>
    <row r="50" spans="1:20" x14ac:dyDescent="0.25">
      <c r="A50" s="3" t="s">
        <v>48</v>
      </c>
      <c r="B50" s="1">
        <v>199</v>
      </c>
      <c r="C50" s="1">
        <v>433</v>
      </c>
      <c r="D50" s="1">
        <v>824</v>
      </c>
      <c r="E50" s="1">
        <v>278</v>
      </c>
      <c r="F50" s="1">
        <v>199</v>
      </c>
      <c r="G50" s="1">
        <v>433</v>
      </c>
      <c r="H50" s="1">
        <v>824</v>
      </c>
      <c r="I50" s="1">
        <v>278</v>
      </c>
      <c r="J50" s="1">
        <v>199</v>
      </c>
      <c r="K50" s="1">
        <v>433</v>
      </c>
      <c r="L50" s="1">
        <v>824</v>
      </c>
      <c r="M50" s="1">
        <v>278</v>
      </c>
      <c r="N50" s="1">
        <v>199</v>
      </c>
      <c r="O50" s="1">
        <v>433</v>
      </c>
      <c r="P50" s="1">
        <v>824</v>
      </c>
      <c r="Q50" s="1">
        <v>199</v>
      </c>
      <c r="R50" s="1">
        <v>433</v>
      </c>
      <c r="S50" s="1">
        <v>824</v>
      </c>
      <c r="T50" s="1">
        <f>SUM(Tableau1[[#This Row],[Champ 01]:[Champ 18]])</f>
        <v>8114</v>
      </c>
    </row>
    <row r="51" spans="1:20" x14ac:dyDescent="0.25">
      <c r="A51" s="3" t="s">
        <v>49</v>
      </c>
      <c r="B51" s="1">
        <v>199</v>
      </c>
      <c r="C51" s="1">
        <v>981</v>
      </c>
      <c r="D51" s="1">
        <v>435</v>
      </c>
      <c r="E51" s="1">
        <v>678</v>
      </c>
      <c r="F51" s="1">
        <v>199</v>
      </c>
      <c r="G51" s="1">
        <v>981</v>
      </c>
      <c r="H51" s="1">
        <v>435</v>
      </c>
      <c r="I51" s="1">
        <v>678</v>
      </c>
      <c r="J51" s="1">
        <v>199</v>
      </c>
      <c r="K51" s="1">
        <v>981</v>
      </c>
      <c r="L51" s="1">
        <v>435</v>
      </c>
      <c r="M51" s="1">
        <v>678</v>
      </c>
      <c r="N51" s="1">
        <v>199</v>
      </c>
      <c r="O51" s="1">
        <v>981</v>
      </c>
      <c r="P51" s="1">
        <v>435</v>
      </c>
      <c r="Q51" s="1">
        <v>199</v>
      </c>
      <c r="R51" s="1">
        <v>981</v>
      </c>
      <c r="S51" s="1">
        <v>435</v>
      </c>
      <c r="T51" s="1">
        <f>SUM(Tableau1[[#This Row],[Champ 01]:[Champ 18]])</f>
        <v>10109</v>
      </c>
    </row>
    <row r="52" spans="1:20" x14ac:dyDescent="0.25">
      <c r="A52" s="3" t="s">
        <v>50</v>
      </c>
      <c r="B52" s="1">
        <v>126</v>
      </c>
      <c r="C52" s="1">
        <v>987</v>
      </c>
      <c r="D52" s="1">
        <v>190</v>
      </c>
      <c r="E52" s="1">
        <v>824</v>
      </c>
      <c r="F52" s="1">
        <v>126</v>
      </c>
      <c r="G52" s="1">
        <v>987</v>
      </c>
      <c r="H52" s="1">
        <v>190</v>
      </c>
      <c r="I52" s="1">
        <v>824</v>
      </c>
      <c r="J52" s="1">
        <v>126</v>
      </c>
      <c r="K52" s="1">
        <v>987</v>
      </c>
      <c r="L52" s="1">
        <v>190</v>
      </c>
      <c r="M52" s="1">
        <v>824</v>
      </c>
      <c r="N52" s="1">
        <v>126</v>
      </c>
      <c r="O52" s="1">
        <v>987</v>
      </c>
      <c r="P52" s="1">
        <v>190</v>
      </c>
      <c r="Q52" s="1">
        <v>126</v>
      </c>
      <c r="R52" s="1">
        <v>987</v>
      </c>
      <c r="S52" s="1">
        <v>190</v>
      </c>
      <c r="T52" s="1">
        <f>SUM(Tableau1[[#This Row],[Champ 01]:[Champ 18]])</f>
        <v>8987</v>
      </c>
    </row>
    <row r="53" spans="1:20" x14ac:dyDescent="0.25">
      <c r="A53" s="3" t="s">
        <v>51</v>
      </c>
      <c r="B53" s="1">
        <v>190</v>
      </c>
      <c r="C53" s="1">
        <v>479</v>
      </c>
      <c r="D53" s="1">
        <v>126</v>
      </c>
      <c r="E53" s="1">
        <v>824</v>
      </c>
      <c r="F53" s="1">
        <v>190</v>
      </c>
      <c r="G53" s="1">
        <v>479</v>
      </c>
      <c r="H53" s="1">
        <v>126</v>
      </c>
      <c r="I53" s="1">
        <v>824</v>
      </c>
      <c r="J53" s="1">
        <v>190</v>
      </c>
      <c r="K53" s="1">
        <v>479</v>
      </c>
      <c r="L53" s="1">
        <v>126</v>
      </c>
      <c r="M53" s="1">
        <v>824</v>
      </c>
      <c r="N53" s="1">
        <v>190</v>
      </c>
      <c r="O53" s="1">
        <v>479</v>
      </c>
      <c r="P53" s="1">
        <v>126</v>
      </c>
      <c r="Q53" s="1">
        <v>190</v>
      </c>
      <c r="R53" s="1">
        <v>479</v>
      </c>
      <c r="S53" s="1">
        <v>126</v>
      </c>
      <c r="T53" s="1">
        <f>SUM(Tableau1[[#This Row],[Champ 01]:[Champ 18]])</f>
        <v>6447</v>
      </c>
    </row>
    <row r="54" spans="1:20" x14ac:dyDescent="0.25">
      <c r="A54" s="4" t="s">
        <v>72</v>
      </c>
      <c r="B54" s="1">
        <f>SUBTOTAL(101,Tableau1[Champ 01])</f>
        <v>457.67307692307691</v>
      </c>
      <c r="C54" s="1">
        <f>SUBTOTAL(101,Tableau1[Champ 02])</f>
        <v>518.28846153846155</v>
      </c>
      <c r="D54" s="1">
        <f>SUBTOTAL(101,Tableau1[Champ 03])</f>
        <v>451.48076923076923</v>
      </c>
      <c r="E54" s="1">
        <f>SUBTOTAL(101,Tableau1[Champ 04])</f>
        <v>513.96153846153845</v>
      </c>
      <c r="F54" s="1">
        <f>SUBTOTAL(101,Tableau1[Champ 05])</f>
        <v>457.67307692307691</v>
      </c>
      <c r="G54" s="1">
        <f>SUBTOTAL(101,Tableau1[Champ 06])</f>
        <v>518.28846153846155</v>
      </c>
      <c r="H54" s="1">
        <f>SUBTOTAL(101,Tableau1[Champ 07])</f>
        <v>442.71153846153845</v>
      </c>
      <c r="I54" s="1">
        <f>SUBTOTAL(101,Tableau1[Champ 08])</f>
        <v>513.96153846153845</v>
      </c>
      <c r="J54" s="1">
        <f>SUBTOTAL(101,Tableau1[Champ 09])</f>
        <v>457.67307692307691</v>
      </c>
      <c r="K54" s="1">
        <f>SUBTOTAL(101,Tableau1[Champ 10])</f>
        <v>518.28846153846155</v>
      </c>
      <c r="L54" s="1">
        <f>SUBTOTAL(101,Tableau1[Champ 11])</f>
        <v>455.15384615384613</v>
      </c>
      <c r="M54" s="1">
        <f>SUBTOTAL(101,Tableau1[Champ 12])</f>
        <v>513.96153846153845</v>
      </c>
      <c r="N54" s="1">
        <f>SUBTOTAL(101,Tableau1[Champ 13])</f>
        <v>457.67307692307691</v>
      </c>
      <c r="O54" s="1">
        <f>SUBTOTAL(101,Tableau1[Champ 14])</f>
        <v>518.28846153846155</v>
      </c>
      <c r="P54" s="1">
        <f>SUBTOTAL(101,Tableau1[Champ 15])</f>
        <v>460.34615384615387</v>
      </c>
      <c r="Q54" s="1">
        <f>SUBTOTAL(101,Tableau1[Champ 16])</f>
        <v>457.67307692307691</v>
      </c>
      <c r="R54" s="1">
        <f>SUBTOTAL(101,Tableau1[Champ 17])</f>
        <v>518.28846153846155</v>
      </c>
      <c r="S54" s="1">
        <f>SUBTOTAL(101,Tableau1[Champ 18])</f>
        <v>460.34615384615387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Rendement champs</vt:lpstr>
      <vt:lpstr>Rendement champs - Final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Cédric Guérin</dc:creator>
  <cp:lastModifiedBy>Nathalie Vanassche</cp:lastModifiedBy>
  <dcterms:created xsi:type="dcterms:W3CDTF">2013-01-15T22:40:15Z</dcterms:created>
  <dcterms:modified xsi:type="dcterms:W3CDTF">2020-10-12T10:02:31Z</dcterms:modified>
</cp:coreProperties>
</file>